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ämäTyökirja"/>
  <mc:AlternateContent xmlns:mc="http://schemas.openxmlformats.org/markup-compatibility/2006">
    <mc:Choice Requires="x15">
      <x15ac:absPath xmlns:x15ac="http://schemas.microsoft.com/office/spreadsheetml/2010/11/ac" url="C:\Users\hevar\OneDrive - Pohjois-Karjalan koulutuskuntayhtyma\Tiedostot\kontiolahden reserviläiset\resul\2024ampupishiihto\"/>
    </mc:Choice>
  </mc:AlternateContent>
  <xr:revisionPtr revIDLastSave="0" documentId="13_ncr:1_{9FD1F340-B50B-4EF8-A8AE-64ED89B5C657}" xr6:coauthVersionLast="47" xr6:coauthVersionMax="47" xr10:uidLastSave="{00000000-0000-0000-0000-000000000000}"/>
  <bookViews>
    <workbookView xWindow="-120" yWindow="-120" windowWidth="29040" windowHeight="15840" tabRatio="706" firstSheet="7" activeTab="7" xr2:uid="{00000000-000D-0000-FFFF-FFFF00000000}"/>
  </bookViews>
  <sheets>
    <sheet name="Taul5" sheetId="5" r:id="rId1"/>
    <sheet name="maakunta_1_20230101" sheetId="7" r:id="rId2"/>
    <sheet name="Ark1" sheetId="9" r:id="rId3"/>
    <sheet name="Taul8" sheetId="10" r:id="rId4"/>
    <sheet name="Taul7" sheetId="11" r:id="rId5"/>
    <sheet name="Taul9" sheetId="12" r:id="rId6"/>
    <sheet name="Viitenrot" sheetId="13" r:id="rId7"/>
    <sheet name="Etusivu" sheetId="17" r:id="rId8"/>
    <sheet name="Pohja1" sheetId="16" state="hidden" r:id="rId9"/>
    <sheet name="Eha" sheetId="35" r:id="rId10"/>
    <sheet name="Eka" sheetId="18" r:id="rId11"/>
    <sheet name="Epo" sheetId="19" r:id="rId12"/>
    <sheet name="Kai" sheetId="20" r:id="rId13"/>
    <sheet name="Kpo" sheetId="21" r:id="rId14"/>
    <sheet name="Ksu" sheetId="22" r:id="rId15"/>
    <sheet name="Kym" sheetId="23" r:id="rId16"/>
    <sheet name="Lap" sheetId="24" r:id="rId17"/>
    <sheet name="Oru" sheetId="25" r:id="rId18"/>
    <sheet name="Pir" sheetId="26" r:id="rId19"/>
    <sheet name="Pka" sheetId="27" r:id="rId20"/>
    <sheet name="Ppo" sheetId="28" r:id="rId21"/>
    <sheet name="Psa" sheetId="29" r:id="rId22"/>
    <sheet name="Phä" sheetId="30" r:id="rId23"/>
    <sheet name="Sat" sheetId="31" r:id="rId24"/>
    <sheet name="Uus" sheetId="32" r:id="rId25"/>
    <sheet name="Vsu" sheetId="33" r:id="rId26"/>
    <sheet name="Muu" sheetId="34" r:id="rId27"/>
    <sheet name="Piirit" sheetId="14" r:id="rId28"/>
    <sheet name="Taul2" sheetId="36" r:id="rId29"/>
    <sheet name="Sarvot" sheetId="2" r:id="rId30"/>
    <sheet name="ikäsarjat" sheetId="8" r:id="rId31"/>
  </sheets>
  <definedNames>
    <definedName name="_xlnm._FilterDatabase" localSheetId="27" hidden="1">Piirit!$A$3:$P$71</definedName>
    <definedName name="_xlnm.Print_Area" localSheetId="9">Eha!$A$1:$S$41</definedName>
    <definedName name="_xlnm.Print_Area" localSheetId="10">Eka!$A$1:$S$41</definedName>
    <definedName name="_xlnm.Print_Area" localSheetId="11">Epo!$A$1:$S$41</definedName>
    <definedName name="_xlnm.Print_Area" localSheetId="12">Kai!$A$1:$S$41</definedName>
    <definedName name="_xlnm.Print_Area" localSheetId="13">Kpo!$A$1:$S$41</definedName>
    <definedName name="_xlnm.Print_Area" localSheetId="14">Ksu!$A$1:$S$41</definedName>
    <definedName name="_xlnm.Print_Area" localSheetId="15">Kym!$A$1:$S$41</definedName>
    <definedName name="_xlnm.Print_Area" localSheetId="16">Lap!$A$1:$S$41</definedName>
    <definedName name="_xlnm.Print_Area" localSheetId="26">Muu!$A$1:$S$41</definedName>
    <definedName name="_xlnm.Print_Area" localSheetId="17">Oru!$A$1:$S$41</definedName>
    <definedName name="_xlnm.Print_Area" localSheetId="22">Phä!$A$1:$S$41</definedName>
    <definedName name="_xlnm.Print_Area" localSheetId="18">Pir!$A$1:$S$41</definedName>
    <definedName name="_xlnm.Print_Area" localSheetId="19">Pka!$A$1:$S$41</definedName>
    <definedName name="_xlnm.Print_Area" localSheetId="8">Pohja1!$A$1:$S$41</definedName>
    <definedName name="_xlnm.Print_Area" localSheetId="20">Ppo!$A$1:$S$41</definedName>
    <definedName name="_xlnm.Print_Area" localSheetId="21">Psa!$A$1:$S$41</definedName>
    <definedName name="_xlnm.Print_Area" localSheetId="23">Sat!$A$1:$S$41</definedName>
    <definedName name="_xlnm.Print_Area" localSheetId="24">Uus!$A$1:$S$39</definedName>
    <definedName name="_xlnm.Print_Area" localSheetId="25">Vsu!$A$1:$S$41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5" l="1" a="1"/>
  <c r="A1" i="35" s="1"/>
  <c r="A41" i="35"/>
  <c r="AA41" i="35" s="1"/>
  <c r="A40" i="35"/>
  <c r="W40" i="35" s="1"/>
  <c r="A39" i="35"/>
  <c r="W39" i="35" s="1"/>
  <c r="A38" i="35"/>
  <c r="W38" i="35" s="1"/>
  <c r="A37" i="35"/>
  <c r="W37" i="35" s="1"/>
  <c r="A36" i="35"/>
  <c r="W36" i="35" s="1"/>
  <c r="A35" i="35"/>
  <c r="W35" i="35" s="1"/>
  <c r="A34" i="35"/>
  <c r="W34" i="35" s="1"/>
  <c r="A33" i="35"/>
  <c r="W33" i="35" s="1"/>
  <c r="A32" i="35"/>
  <c r="W32" i="35" s="1"/>
  <c r="A31" i="35"/>
  <c r="W31" i="35" s="1"/>
  <c r="A30" i="35"/>
  <c r="W30" i="35" s="1"/>
  <c r="A29" i="35"/>
  <c r="W29" i="35" s="1"/>
  <c r="A28" i="35"/>
  <c r="W28" i="35" s="1"/>
  <c r="A27" i="35"/>
  <c r="W27" i="35" s="1"/>
  <c r="A26" i="35"/>
  <c r="W26" i="35" s="1"/>
  <c r="A25" i="35"/>
  <c r="W25" i="35" s="1"/>
  <c r="A24" i="35"/>
  <c r="W24" i="35" s="1"/>
  <c r="A23" i="35"/>
  <c r="W23" i="35" s="1"/>
  <c r="A22" i="35"/>
  <c r="W22" i="35" s="1"/>
  <c r="A21" i="35"/>
  <c r="W21" i="35" s="1"/>
  <c r="A20" i="35"/>
  <c r="W20" i="35" s="1"/>
  <c r="A19" i="35"/>
  <c r="W19" i="35" s="1"/>
  <c r="A18" i="35"/>
  <c r="W18" i="35" s="1"/>
  <c r="A17" i="35"/>
  <c r="W17" i="35" s="1"/>
  <c r="A16" i="35"/>
  <c r="W16" i="35" s="1"/>
  <c r="A15" i="35"/>
  <c r="W15" i="35" s="1"/>
  <c r="A14" i="35"/>
  <c r="W14" i="35" s="1"/>
  <c r="A13" i="35"/>
  <c r="W13" i="35" s="1"/>
  <c r="A12" i="35"/>
  <c r="W12" i="35" s="1"/>
  <c r="A11" i="35"/>
  <c r="W11" i="35" s="1"/>
  <c r="W10" i="35"/>
  <c r="V10" i="35"/>
  <c r="U10" i="35"/>
  <c r="R3" i="35"/>
  <c r="P2" i="35"/>
  <c r="M1" i="35"/>
  <c r="L1" i="35"/>
  <c r="R2" i="35" s="1"/>
  <c r="R1" i="35" s="1"/>
  <c r="J1" i="35"/>
  <c r="P3" i="35" s="1"/>
  <c r="I1" i="35"/>
  <c r="Q4" i="35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11" i="16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11" i="16"/>
  <c r="U10" i="19"/>
  <c r="U10" i="20"/>
  <c r="U10" i="21"/>
  <c r="U10" i="22"/>
  <c r="U10" i="23"/>
  <c r="U10" i="24"/>
  <c r="U10" i="25"/>
  <c r="U10" i="26"/>
  <c r="U10" i="27"/>
  <c r="U10" i="28"/>
  <c r="U10" i="29"/>
  <c r="U10" i="30"/>
  <c r="U10" i="31"/>
  <c r="U10" i="32"/>
  <c r="U10" i="33"/>
  <c r="U10" i="34"/>
  <c r="U10" i="18"/>
  <c r="U11" i="16"/>
  <c r="U12" i="16"/>
  <c r="AA11" i="16"/>
  <c r="Z11" i="16"/>
  <c r="Y11" i="16"/>
  <c r="Q4" i="21"/>
  <c r="Q4" i="22"/>
  <c r="Q4" i="25"/>
  <c r="Q4" i="26"/>
  <c r="Q4" i="29"/>
  <c r="Q4" i="30"/>
  <c r="Q4" i="33"/>
  <c r="Q4" i="34"/>
  <c r="Q4" i="16"/>
  <c r="A1" i="19" a="1"/>
  <c r="A1" i="19" s="1"/>
  <c r="A1" i="20" a="1"/>
  <c r="A1" i="20" s="1"/>
  <c r="A1" i="21" a="1"/>
  <c r="A1" i="21" s="1"/>
  <c r="A1" i="22" a="1"/>
  <c r="A1" i="22" s="1"/>
  <c r="A1" i="23" a="1"/>
  <c r="A1" i="23" s="1"/>
  <c r="A1" i="24" a="1"/>
  <c r="A1" i="24" s="1"/>
  <c r="A1" i="25" a="1"/>
  <c r="A1" i="25" s="1"/>
  <c r="A1" i="26" a="1"/>
  <c r="A1" i="26" s="1"/>
  <c r="A1" i="27" a="1"/>
  <c r="A1" i="27" s="1"/>
  <c r="A1" i="28" a="1"/>
  <c r="A1" i="28" s="1"/>
  <c r="A1" i="29" a="1"/>
  <c r="A1" i="29" s="1"/>
  <c r="A1" i="30" a="1"/>
  <c r="A1" i="30" s="1"/>
  <c r="A1" i="31" a="1"/>
  <c r="A1" i="31" s="1"/>
  <c r="A1" i="32" a="1"/>
  <c r="A1" i="32" s="1"/>
  <c r="A1" i="33" a="1"/>
  <c r="A1" i="33" s="1"/>
  <c r="A1" i="34" a="1"/>
  <c r="A1" i="34" s="1"/>
  <c r="A1" i="18" a="1"/>
  <c r="A1" i="18" s="1"/>
  <c r="V12" i="35" l="1"/>
  <c r="U11" i="35"/>
  <c r="AA11" i="35"/>
  <c r="T22" i="35"/>
  <c r="Y11" i="35"/>
  <c r="T12" i="35"/>
  <c r="Z12" i="35"/>
  <c r="U13" i="35"/>
  <c r="AA13" i="35"/>
  <c r="V16" i="35"/>
  <c r="V22" i="35"/>
  <c r="T11" i="35"/>
  <c r="Z11" i="35"/>
  <c r="U12" i="35"/>
  <c r="AA12" i="35"/>
  <c r="V13" i="35"/>
  <c r="Y13" i="35"/>
  <c r="V27" i="35"/>
  <c r="U34" i="35"/>
  <c r="V11" i="35"/>
  <c r="Y12" i="35"/>
  <c r="T13" i="35"/>
  <c r="Z13" i="35"/>
  <c r="V34" i="35"/>
  <c r="U22" i="35"/>
  <c r="AA23" i="35"/>
  <c r="U31" i="35"/>
  <c r="V32" i="35"/>
  <c r="V31" i="35"/>
  <c r="U38" i="35"/>
  <c r="U18" i="35"/>
  <c r="AA22" i="35"/>
  <c r="AA27" i="35"/>
  <c r="V30" i="35"/>
  <c r="AA31" i="35"/>
  <c r="V38" i="35"/>
  <c r="T18" i="35"/>
  <c r="AA18" i="35"/>
  <c r="AA19" i="35"/>
  <c r="Z22" i="35"/>
  <c r="V23" i="35"/>
  <c r="V26" i="35"/>
  <c r="U27" i="35"/>
  <c r="V28" i="35"/>
  <c r="U30" i="35"/>
  <c r="T34" i="35"/>
  <c r="AA34" i="35"/>
  <c r="AA35" i="35"/>
  <c r="T38" i="35"/>
  <c r="AA38" i="35"/>
  <c r="AA39" i="35"/>
  <c r="Z26" i="35"/>
  <c r="U15" i="35"/>
  <c r="V18" i="35"/>
  <c r="U19" i="35"/>
  <c r="V20" i="35"/>
  <c r="T26" i="35"/>
  <c r="AA26" i="35"/>
  <c r="Z30" i="35"/>
  <c r="U35" i="35"/>
  <c r="U39" i="35"/>
  <c r="AA15" i="35"/>
  <c r="Z18" i="35"/>
  <c r="V19" i="35"/>
  <c r="U23" i="35"/>
  <c r="V24" i="35"/>
  <c r="U26" i="35"/>
  <c r="T30" i="35"/>
  <c r="AA30" i="35"/>
  <c r="Z34" i="35"/>
  <c r="V35" i="35"/>
  <c r="Z38" i="35"/>
  <c r="V39" i="35"/>
  <c r="U14" i="35"/>
  <c r="AA14" i="35"/>
  <c r="V15" i="35"/>
  <c r="Y16" i="35"/>
  <c r="T17" i="35"/>
  <c r="Z17" i="35"/>
  <c r="Y20" i="35"/>
  <c r="T21" i="35"/>
  <c r="Z21" i="35"/>
  <c r="Y24" i="35"/>
  <c r="T25" i="35"/>
  <c r="Z25" i="35"/>
  <c r="Y28" i="35"/>
  <c r="T29" i="35"/>
  <c r="Z29" i="35"/>
  <c r="Y32" i="35"/>
  <c r="T33" i="35"/>
  <c r="Z33" i="35"/>
  <c r="Y36" i="35"/>
  <c r="T37" i="35"/>
  <c r="Z37" i="35"/>
  <c r="Y40" i="35"/>
  <c r="T41" i="35"/>
  <c r="V14" i="35"/>
  <c r="Y15" i="35"/>
  <c r="T16" i="35"/>
  <c r="Z16" i="35"/>
  <c r="U17" i="35"/>
  <c r="AA17" i="35"/>
  <c r="Y19" i="35"/>
  <c r="T20" i="35"/>
  <c r="Z20" i="35"/>
  <c r="U21" i="35"/>
  <c r="AA21" i="35"/>
  <c r="Y23" i="35"/>
  <c r="T24" i="35"/>
  <c r="Z24" i="35"/>
  <c r="U25" i="35"/>
  <c r="AA25" i="35"/>
  <c r="Y27" i="35"/>
  <c r="T28" i="35"/>
  <c r="Z28" i="35"/>
  <c r="U29" i="35"/>
  <c r="AA29" i="35"/>
  <c r="Y31" i="35"/>
  <c r="T32" i="35"/>
  <c r="Z32" i="35"/>
  <c r="U33" i="35"/>
  <c r="AA33" i="35"/>
  <c r="Y35" i="35"/>
  <c r="T36" i="35"/>
  <c r="Z36" i="35"/>
  <c r="U37" i="35"/>
  <c r="AA37" i="35"/>
  <c r="Y39" i="35"/>
  <c r="T40" i="35"/>
  <c r="Z40" i="35"/>
  <c r="U41" i="35"/>
  <c r="Y14" i="35"/>
  <c r="T15" i="35"/>
  <c r="Z15" i="35"/>
  <c r="U16" i="35"/>
  <c r="AA16" i="35"/>
  <c r="V17" i="35"/>
  <c r="Y18" i="35"/>
  <c r="T19" i="35"/>
  <c r="Z19" i="35"/>
  <c r="U20" i="35"/>
  <c r="AA20" i="35"/>
  <c r="V21" i="35"/>
  <c r="Y22" i="35"/>
  <c r="T23" i="35"/>
  <c r="Z23" i="35"/>
  <c r="U24" i="35"/>
  <c r="AA24" i="35"/>
  <c r="V25" i="35"/>
  <c r="Y26" i="35"/>
  <c r="T27" i="35"/>
  <c r="Z27" i="35"/>
  <c r="U28" i="35"/>
  <c r="AA28" i="35"/>
  <c r="V29" i="35"/>
  <c r="Y30" i="35"/>
  <c r="T31" i="35"/>
  <c r="Z31" i="35"/>
  <c r="U32" i="35"/>
  <c r="AA32" i="35"/>
  <c r="V33" i="35"/>
  <c r="Y34" i="35"/>
  <c r="T35" i="35"/>
  <c r="Z35" i="35"/>
  <c r="U36" i="35"/>
  <c r="AA36" i="35"/>
  <c r="V37" i="35"/>
  <c r="Y38" i="35"/>
  <c r="T39" i="35"/>
  <c r="Z39" i="35"/>
  <c r="U40" i="35"/>
  <c r="AA40" i="35"/>
  <c r="V41" i="35"/>
  <c r="T14" i="35"/>
  <c r="Z14" i="35"/>
  <c r="Y17" i="35"/>
  <c r="Y21" i="35"/>
  <c r="Y25" i="35"/>
  <c r="Y29" i="35"/>
  <c r="Y33" i="35"/>
  <c r="V36" i="35"/>
  <c r="Y37" i="35"/>
  <c r="V40" i="35"/>
  <c r="P1" i="35"/>
  <c r="S1" i="35" s="1"/>
  <c r="S4" i="35" s="1"/>
  <c r="W41" i="35"/>
  <c r="Y41" i="35"/>
  <c r="Z41" i="35"/>
  <c r="Q4" i="32"/>
  <c r="Q4" i="28"/>
  <c r="Q4" i="24"/>
  <c r="Q4" i="20"/>
  <c r="Q4" i="18"/>
  <c r="Q4" i="31"/>
  <c r="Q4" i="27"/>
  <c r="Q4" i="23"/>
  <c r="Q4" i="19"/>
  <c r="W10" i="19"/>
  <c r="V10" i="19"/>
  <c r="W10" i="20"/>
  <c r="V10" i="20"/>
  <c r="W10" i="21"/>
  <c r="V10" i="21"/>
  <c r="W10" i="22"/>
  <c r="V10" i="22"/>
  <c r="W10" i="23"/>
  <c r="V10" i="23"/>
  <c r="W10" i="24"/>
  <c r="V10" i="24"/>
  <c r="W10" i="25"/>
  <c r="V10" i="25"/>
  <c r="W10" i="26"/>
  <c r="V10" i="26"/>
  <c r="W10" i="27"/>
  <c r="V10" i="27"/>
  <c r="W10" i="28"/>
  <c r="V10" i="28"/>
  <c r="W10" i="29"/>
  <c r="V10" i="29"/>
  <c r="W10" i="30"/>
  <c r="V10" i="30"/>
  <c r="W10" i="31"/>
  <c r="V10" i="31"/>
  <c r="W10" i="32"/>
  <c r="V10" i="32"/>
  <c r="W10" i="33"/>
  <c r="V10" i="33"/>
  <c r="W10" i="34"/>
  <c r="V10" i="34"/>
  <c r="W10" i="18"/>
  <c r="V10" i="18"/>
  <c r="W10" i="16" l="1"/>
  <c r="V10" i="16"/>
  <c r="U10" i="16"/>
  <c r="R2" i="19"/>
  <c r="M1" i="19"/>
  <c r="R3" i="19" s="1"/>
  <c r="L1" i="19"/>
  <c r="J1" i="19"/>
  <c r="P3" i="19" s="1"/>
  <c r="I1" i="19"/>
  <c r="P2" i="19" s="1"/>
  <c r="M1" i="20"/>
  <c r="R3" i="20" s="1"/>
  <c r="L1" i="20"/>
  <c r="R2" i="20" s="1"/>
  <c r="J1" i="20"/>
  <c r="P3" i="20" s="1"/>
  <c r="I1" i="20"/>
  <c r="P2" i="20" s="1"/>
  <c r="P1" i="20" s="1"/>
  <c r="R3" i="21"/>
  <c r="M1" i="21"/>
  <c r="L1" i="21"/>
  <c r="R2" i="21" s="1"/>
  <c r="J1" i="21"/>
  <c r="P3" i="21" s="1"/>
  <c r="I1" i="21"/>
  <c r="P2" i="21" s="1"/>
  <c r="M1" i="22"/>
  <c r="R3" i="22" s="1"/>
  <c r="L1" i="22"/>
  <c r="R2" i="22" s="1"/>
  <c r="J1" i="22"/>
  <c r="P3" i="22" s="1"/>
  <c r="I1" i="22"/>
  <c r="P2" i="22" s="1"/>
  <c r="R2" i="23"/>
  <c r="M1" i="23"/>
  <c r="R3" i="23" s="1"/>
  <c r="L1" i="23"/>
  <c r="J1" i="23"/>
  <c r="P3" i="23" s="1"/>
  <c r="I1" i="23"/>
  <c r="P2" i="23" s="1"/>
  <c r="P1" i="23" s="1"/>
  <c r="R3" i="24"/>
  <c r="M1" i="24"/>
  <c r="L1" i="24"/>
  <c r="R2" i="24" s="1"/>
  <c r="J1" i="24"/>
  <c r="P3" i="24" s="1"/>
  <c r="I1" i="24"/>
  <c r="P2" i="24" s="1"/>
  <c r="R3" i="25"/>
  <c r="M1" i="25"/>
  <c r="L1" i="25"/>
  <c r="R2" i="25" s="1"/>
  <c r="R1" i="25" s="1"/>
  <c r="J1" i="25"/>
  <c r="P3" i="25" s="1"/>
  <c r="I1" i="25"/>
  <c r="P2" i="25" s="1"/>
  <c r="P1" i="25" s="1"/>
  <c r="M1" i="26"/>
  <c r="R3" i="26" s="1"/>
  <c r="L1" i="26"/>
  <c r="R2" i="26" s="1"/>
  <c r="R1" i="26" s="1"/>
  <c r="J1" i="26"/>
  <c r="P3" i="26" s="1"/>
  <c r="I1" i="26"/>
  <c r="P2" i="26" s="1"/>
  <c r="R2" i="27"/>
  <c r="M1" i="27"/>
  <c r="R3" i="27" s="1"/>
  <c r="L1" i="27"/>
  <c r="J1" i="27"/>
  <c r="P3" i="27" s="1"/>
  <c r="I1" i="27"/>
  <c r="P2" i="27" s="1"/>
  <c r="M1" i="28"/>
  <c r="R3" i="28" s="1"/>
  <c r="L1" i="28"/>
  <c r="R2" i="28" s="1"/>
  <c r="J1" i="28"/>
  <c r="P3" i="28" s="1"/>
  <c r="I1" i="28"/>
  <c r="P2" i="28" s="1"/>
  <c r="P1" i="28" s="1"/>
  <c r="M1" i="29"/>
  <c r="R3" i="29" s="1"/>
  <c r="L1" i="29"/>
  <c r="R2" i="29" s="1"/>
  <c r="J1" i="29"/>
  <c r="P3" i="29" s="1"/>
  <c r="I1" i="29"/>
  <c r="P2" i="29" s="1"/>
  <c r="R2" i="30"/>
  <c r="M1" i="30"/>
  <c r="R3" i="30" s="1"/>
  <c r="L1" i="30"/>
  <c r="J1" i="30"/>
  <c r="P3" i="30" s="1"/>
  <c r="I1" i="30"/>
  <c r="P2" i="30" s="1"/>
  <c r="M1" i="31"/>
  <c r="R3" i="31" s="1"/>
  <c r="L1" i="31"/>
  <c r="R2" i="31" s="1"/>
  <c r="R1" i="31" s="1"/>
  <c r="J1" i="31"/>
  <c r="P3" i="31" s="1"/>
  <c r="I1" i="31"/>
  <c r="P2" i="31" s="1"/>
  <c r="P1" i="31" s="1"/>
  <c r="M1" i="32"/>
  <c r="R3" i="32" s="1"/>
  <c r="L1" i="32"/>
  <c r="R2" i="32" s="1"/>
  <c r="J1" i="32"/>
  <c r="P3" i="32" s="1"/>
  <c r="I1" i="32"/>
  <c r="P2" i="32" s="1"/>
  <c r="M1" i="33"/>
  <c r="R3" i="33" s="1"/>
  <c r="L1" i="33"/>
  <c r="R2" i="33" s="1"/>
  <c r="J1" i="33"/>
  <c r="P3" i="33" s="1"/>
  <c r="I1" i="33"/>
  <c r="P2" i="33" s="1"/>
  <c r="M1" i="34"/>
  <c r="R3" i="34" s="1"/>
  <c r="L1" i="34"/>
  <c r="R2" i="34" s="1"/>
  <c r="R1" i="34" s="1"/>
  <c r="J1" i="34"/>
  <c r="P3" i="34" s="1"/>
  <c r="I1" i="34"/>
  <c r="P2" i="34" s="1"/>
  <c r="P1" i="34" s="1"/>
  <c r="M1" i="18"/>
  <c r="R3" i="18" s="1"/>
  <c r="L1" i="18"/>
  <c r="R2" i="18" s="1"/>
  <c r="J1" i="18"/>
  <c r="P3" i="18" s="1"/>
  <c r="I1" i="18"/>
  <c r="P2" i="18" s="1"/>
  <c r="J1" i="16"/>
  <c r="P3" i="16" s="1"/>
  <c r="S1" i="31" l="1"/>
  <c r="S4" i="31" s="1"/>
  <c r="S1" i="28"/>
  <c r="S4" i="28" s="1"/>
  <c r="R1" i="28"/>
  <c r="R1" i="33"/>
  <c r="P1" i="26"/>
  <c r="S1" i="26" s="1"/>
  <c r="S4" i="26" s="1"/>
  <c r="R1" i="24"/>
  <c r="R1" i="32"/>
  <c r="S1" i="25"/>
  <c r="S4" i="25" s="1"/>
  <c r="R1" i="23"/>
  <c r="S1" i="23" s="1"/>
  <c r="S4" i="23" s="1"/>
  <c r="R1" i="21"/>
  <c r="S1" i="34"/>
  <c r="S4" i="34" s="1"/>
  <c r="P1" i="33"/>
  <c r="S1" i="33" s="1"/>
  <c r="S4" i="33" s="1"/>
  <c r="R1" i="29"/>
  <c r="R1" i="20"/>
  <c r="S1" i="20" s="1"/>
  <c r="S4" i="20" s="1"/>
  <c r="P1" i="18"/>
  <c r="P1" i="32"/>
  <c r="S1" i="32" s="1"/>
  <c r="S4" i="32" s="1"/>
  <c r="P1" i="30"/>
  <c r="R1" i="30"/>
  <c r="P1" i="27"/>
  <c r="P1" i="24"/>
  <c r="P1" i="22"/>
  <c r="R1" i="22"/>
  <c r="P1" i="19"/>
  <c r="R1" i="18"/>
  <c r="P1" i="29"/>
  <c r="S1" i="29" s="1"/>
  <c r="S4" i="29" s="1"/>
  <c r="R1" i="27"/>
  <c r="P1" i="21"/>
  <c r="R1" i="19"/>
  <c r="S1" i="24" l="1"/>
  <c r="S4" i="24" s="1"/>
  <c r="S1" i="21"/>
  <c r="S4" i="21" s="1"/>
  <c r="S1" i="19"/>
  <c r="S4" i="19" s="1"/>
  <c r="S1" i="30"/>
  <c r="S4" i="30" s="1"/>
  <c r="S1" i="22"/>
  <c r="S4" i="22" s="1"/>
  <c r="S1" i="27"/>
  <c r="S4" i="27" s="1"/>
  <c r="S1" i="18"/>
  <c r="S4" i="18" s="1"/>
  <c r="L1" i="16" l="1"/>
  <c r="R2" i="16" s="1"/>
  <c r="M1" i="16"/>
  <c r="R3" i="16" s="1"/>
  <c r="I1" i="16"/>
  <c r="P2" i="16" s="1"/>
  <c r="P1" i="16" s="1"/>
  <c r="R1" i="16" l="1"/>
  <c r="S1" i="16" s="1"/>
  <c r="S4" i="16" s="1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1" i="20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16" i="18"/>
  <c r="A17" i="18" s="1"/>
  <c r="A18" i="18" s="1"/>
  <c r="A19" i="18" s="1"/>
  <c r="A20" i="18" s="1"/>
  <c r="A21" i="18" s="1"/>
  <c r="A22" i="18" s="1"/>
  <c r="A15" i="18"/>
  <c r="A14" i="18"/>
  <c r="A13" i="18"/>
  <c r="A12" i="18"/>
  <c r="A11" i="18"/>
  <c r="A12" i="16"/>
  <c r="A11" i="16"/>
  <c r="B4" i="14"/>
  <c r="C4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U11" i="34" l="1"/>
  <c r="AA11" i="34"/>
  <c r="Y11" i="34"/>
  <c r="Z11" i="34"/>
  <c r="V11" i="34"/>
  <c r="T11" i="34"/>
  <c r="W11" i="34"/>
  <c r="AA11" i="30"/>
  <c r="U11" i="30"/>
  <c r="Y11" i="30"/>
  <c r="Z11" i="30"/>
  <c r="V11" i="30"/>
  <c r="T11" i="30"/>
  <c r="W11" i="30"/>
  <c r="AA11" i="26"/>
  <c r="U11" i="26"/>
  <c r="Y11" i="26"/>
  <c r="Z11" i="26"/>
  <c r="V11" i="26"/>
  <c r="T11" i="26"/>
  <c r="W11" i="26"/>
  <c r="U11" i="22"/>
  <c r="Y11" i="22"/>
  <c r="AA11" i="22"/>
  <c r="Z11" i="22"/>
  <c r="V11" i="22"/>
  <c r="T11" i="22"/>
  <c r="W11" i="22"/>
  <c r="AA11" i="19"/>
  <c r="U11" i="19"/>
  <c r="Z11" i="19"/>
  <c r="Y11" i="19"/>
  <c r="W11" i="19"/>
  <c r="V11" i="19"/>
  <c r="T11" i="19"/>
  <c r="AA11" i="31"/>
  <c r="U11" i="31"/>
  <c r="Z11" i="31"/>
  <c r="Y11" i="31"/>
  <c r="W11" i="31"/>
  <c r="V11" i="31"/>
  <c r="T11" i="31"/>
  <c r="AA11" i="27"/>
  <c r="Z11" i="27"/>
  <c r="U11" i="27"/>
  <c r="Y11" i="27"/>
  <c r="W11" i="27"/>
  <c r="V11" i="27"/>
  <c r="T11" i="27"/>
  <c r="AA11" i="23"/>
  <c r="U11" i="23"/>
  <c r="Z11" i="23"/>
  <c r="Y11" i="23"/>
  <c r="W11" i="23"/>
  <c r="V11" i="23"/>
  <c r="T11" i="23"/>
  <c r="Z11" i="32"/>
  <c r="Y11" i="32"/>
  <c r="U11" i="32"/>
  <c r="AA11" i="32"/>
  <c r="W11" i="32"/>
  <c r="V11" i="32"/>
  <c r="T11" i="32"/>
  <c r="Z11" i="28"/>
  <c r="Y11" i="28"/>
  <c r="U11" i="28"/>
  <c r="AA11" i="28"/>
  <c r="W11" i="28"/>
  <c r="V11" i="28"/>
  <c r="T11" i="28"/>
  <c r="Z11" i="24"/>
  <c r="U11" i="24"/>
  <c r="Y11" i="24"/>
  <c r="AA11" i="24"/>
  <c r="T11" i="24"/>
  <c r="W11" i="24"/>
  <c r="V11" i="24"/>
  <c r="Z11" i="20"/>
  <c r="Y11" i="20"/>
  <c r="AA11" i="20"/>
  <c r="U11" i="20"/>
  <c r="W11" i="20"/>
  <c r="V11" i="20"/>
  <c r="T11" i="20"/>
  <c r="Y11" i="33"/>
  <c r="U11" i="33"/>
  <c r="AA11" i="33"/>
  <c r="Z11" i="33"/>
  <c r="T11" i="33"/>
  <c r="V11" i="33"/>
  <c r="W11" i="33"/>
  <c r="Y11" i="29"/>
  <c r="Z11" i="29"/>
  <c r="U11" i="29"/>
  <c r="AA11" i="29"/>
  <c r="T11" i="29"/>
  <c r="V11" i="29"/>
  <c r="W11" i="29"/>
  <c r="Y11" i="25"/>
  <c r="Z11" i="25"/>
  <c r="U11" i="25"/>
  <c r="AA11" i="25"/>
  <c r="T11" i="25"/>
  <c r="W11" i="25"/>
  <c r="V11" i="25"/>
  <c r="Y11" i="21"/>
  <c r="U11" i="21"/>
  <c r="AA11" i="21"/>
  <c r="Z11" i="21"/>
  <c r="T11" i="21"/>
  <c r="V11" i="21"/>
  <c r="W11" i="21"/>
  <c r="U11" i="18"/>
  <c r="Z11" i="18"/>
  <c r="AA11" i="18"/>
  <c r="Y11" i="18"/>
  <c r="U18" i="18"/>
  <c r="Z18" i="18"/>
  <c r="Y18" i="18"/>
  <c r="AA18" i="18"/>
  <c r="U38" i="18"/>
  <c r="Z38" i="18"/>
  <c r="Y38" i="18"/>
  <c r="AA38" i="18"/>
  <c r="U31" i="34"/>
  <c r="Z31" i="34"/>
  <c r="Y31" i="34"/>
  <c r="AA31" i="34"/>
  <c r="T31" i="34"/>
  <c r="W31" i="34"/>
  <c r="V31" i="34"/>
  <c r="U16" i="33"/>
  <c r="Z16" i="33"/>
  <c r="Y16" i="33"/>
  <c r="AA16" i="33"/>
  <c r="W16" i="33"/>
  <c r="V16" i="33"/>
  <c r="T16" i="33"/>
  <c r="U28" i="33"/>
  <c r="Z28" i="33"/>
  <c r="Y28" i="33"/>
  <c r="AA28" i="33"/>
  <c r="U40" i="33"/>
  <c r="Z40" i="33"/>
  <c r="Y40" i="33"/>
  <c r="AA40" i="33"/>
  <c r="U13" i="32"/>
  <c r="Z13" i="32"/>
  <c r="Y13" i="32"/>
  <c r="AA13" i="32"/>
  <c r="T13" i="32"/>
  <c r="W13" i="32"/>
  <c r="V13" i="32"/>
  <c r="U17" i="32"/>
  <c r="Z17" i="32"/>
  <c r="Y17" i="32"/>
  <c r="AA17" i="32"/>
  <c r="U21" i="32"/>
  <c r="Z21" i="32"/>
  <c r="Y21" i="32"/>
  <c r="AA21" i="32"/>
  <c r="Z25" i="32"/>
  <c r="Y25" i="32"/>
  <c r="U25" i="32"/>
  <c r="AA25" i="32"/>
  <c r="U29" i="32"/>
  <c r="Z29" i="32"/>
  <c r="Y29" i="32"/>
  <c r="AA29" i="32"/>
  <c r="U33" i="32"/>
  <c r="Z33" i="32"/>
  <c r="Y33" i="32"/>
  <c r="AA33" i="32"/>
  <c r="U37" i="32"/>
  <c r="Z37" i="32"/>
  <c r="Y37" i="32"/>
  <c r="AA37" i="32"/>
  <c r="U41" i="32"/>
  <c r="Z41" i="32"/>
  <c r="Y41" i="32"/>
  <c r="AA41" i="32"/>
  <c r="U14" i="31"/>
  <c r="Z14" i="31"/>
  <c r="Y14" i="31"/>
  <c r="AA14" i="31"/>
  <c r="W14" i="31"/>
  <c r="V14" i="31"/>
  <c r="T14" i="31"/>
  <c r="U18" i="31"/>
  <c r="Z18" i="31"/>
  <c r="Y18" i="31"/>
  <c r="AA18" i="31"/>
  <c r="W18" i="31"/>
  <c r="V18" i="31"/>
  <c r="T18" i="31"/>
  <c r="U22" i="31"/>
  <c r="Z22" i="31"/>
  <c r="Y22" i="31"/>
  <c r="AA22" i="31"/>
  <c r="W22" i="31"/>
  <c r="V22" i="31"/>
  <c r="T22" i="31"/>
  <c r="U26" i="31"/>
  <c r="Z26" i="31"/>
  <c r="Y26" i="31"/>
  <c r="AA26" i="31"/>
  <c r="W26" i="31"/>
  <c r="V26" i="31"/>
  <c r="T26" i="31"/>
  <c r="U30" i="31"/>
  <c r="Z30" i="31"/>
  <c r="Y30" i="31"/>
  <c r="AA30" i="31"/>
  <c r="W30" i="31"/>
  <c r="V30" i="31"/>
  <c r="T30" i="31"/>
  <c r="U34" i="31"/>
  <c r="Z34" i="31"/>
  <c r="Y34" i="31"/>
  <c r="AA34" i="31"/>
  <c r="W34" i="31"/>
  <c r="V34" i="31"/>
  <c r="T34" i="31"/>
  <c r="U38" i="31"/>
  <c r="Z38" i="31"/>
  <c r="Y38" i="31"/>
  <c r="AA38" i="31"/>
  <c r="W38" i="31"/>
  <c r="V38" i="31"/>
  <c r="T38" i="31"/>
  <c r="U15" i="30"/>
  <c r="Z15" i="30"/>
  <c r="Y15" i="30"/>
  <c r="AA15" i="30"/>
  <c r="T15" i="30"/>
  <c r="W15" i="30"/>
  <c r="V15" i="30"/>
  <c r="U19" i="30"/>
  <c r="Y19" i="30"/>
  <c r="AA19" i="30"/>
  <c r="Z19" i="30"/>
  <c r="T19" i="30"/>
  <c r="W19" i="30"/>
  <c r="V19" i="30"/>
  <c r="U23" i="30"/>
  <c r="Y23" i="30"/>
  <c r="AA23" i="30"/>
  <c r="Z23" i="30"/>
  <c r="T23" i="30"/>
  <c r="W23" i="30"/>
  <c r="V23" i="30"/>
  <c r="U27" i="30"/>
  <c r="Y27" i="30"/>
  <c r="AA27" i="30"/>
  <c r="Z27" i="30"/>
  <c r="T27" i="30"/>
  <c r="W27" i="30"/>
  <c r="V27" i="30"/>
  <c r="U31" i="30"/>
  <c r="Y31" i="30"/>
  <c r="AA31" i="30"/>
  <c r="Z31" i="30"/>
  <c r="T31" i="30"/>
  <c r="W31" i="30"/>
  <c r="V31" i="30"/>
  <c r="U35" i="30"/>
  <c r="Y35" i="30"/>
  <c r="AA35" i="30"/>
  <c r="Z35" i="30"/>
  <c r="T35" i="30"/>
  <c r="W35" i="30"/>
  <c r="V35" i="30"/>
  <c r="U39" i="30"/>
  <c r="Y39" i="30"/>
  <c r="AA39" i="30"/>
  <c r="Z39" i="30"/>
  <c r="T39" i="30"/>
  <c r="W39" i="30"/>
  <c r="V39" i="30"/>
  <c r="U12" i="29"/>
  <c r="Y12" i="29"/>
  <c r="AA12" i="29"/>
  <c r="Z12" i="29"/>
  <c r="W12" i="29"/>
  <c r="V12" i="29"/>
  <c r="T12" i="29"/>
  <c r="U16" i="29"/>
  <c r="Y16" i="29"/>
  <c r="AA16" i="29"/>
  <c r="Z16" i="29"/>
  <c r="W16" i="29"/>
  <c r="V16" i="29"/>
  <c r="T16" i="29"/>
  <c r="U20" i="29"/>
  <c r="Y20" i="29"/>
  <c r="AA20" i="29"/>
  <c r="Z20" i="29"/>
  <c r="W20" i="29"/>
  <c r="V20" i="29"/>
  <c r="T20" i="29"/>
  <c r="U24" i="29"/>
  <c r="Y24" i="29"/>
  <c r="AA24" i="29"/>
  <c r="Z24" i="29"/>
  <c r="W24" i="29"/>
  <c r="V24" i="29"/>
  <c r="T24" i="29"/>
  <c r="U28" i="29"/>
  <c r="Y28" i="29"/>
  <c r="AA28" i="29"/>
  <c r="Z28" i="29"/>
  <c r="W28" i="29"/>
  <c r="V28" i="29"/>
  <c r="T28" i="29"/>
  <c r="U32" i="29"/>
  <c r="Y32" i="29"/>
  <c r="AA32" i="29"/>
  <c r="Z32" i="29"/>
  <c r="W32" i="29"/>
  <c r="V32" i="29"/>
  <c r="T32" i="29"/>
  <c r="U36" i="29"/>
  <c r="Y36" i="29"/>
  <c r="AA36" i="29"/>
  <c r="Z36" i="29"/>
  <c r="W36" i="29"/>
  <c r="V36" i="29"/>
  <c r="T36" i="29"/>
  <c r="U40" i="29"/>
  <c r="Y40" i="29"/>
  <c r="AA40" i="29"/>
  <c r="Z40" i="29"/>
  <c r="W40" i="29"/>
  <c r="V40" i="29"/>
  <c r="T40" i="29"/>
  <c r="U13" i="28"/>
  <c r="Y13" i="28"/>
  <c r="AA13" i="28"/>
  <c r="Z13" i="28"/>
  <c r="U17" i="28"/>
  <c r="Y17" i="28"/>
  <c r="AA17" i="28"/>
  <c r="Z17" i="28"/>
  <c r="U21" i="28"/>
  <c r="Y21" i="28"/>
  <c r="AA21" i="28"/>
  <c r="Z21" i="28"/>
  <c r="U25" i="28"/>
  <c r="Y25" i="28"/>
  <c r="AA25" i="28"/>
  <c r="Z25" i="28"/>
  <c r="U29" i="28"/>
  <c r="Y29" i="28"/>
  <c r="AA29" i="28"/>
  <c r="Z29" i="28"/>
  <c r="U33" i="28"/>
  <c r="Y33" i="28"/>
  <c r="AA33" i="28"/>
  <c r="Z33" i="28"/>
  <c r="U37" i="28"/>
  <c r="Y37" i="28"/>
  <c r="AA37" i="28"/>
  <c r="Z37" i="28"/>
  <c r="U41" i="28"/>
  <c r="Y41" i="28"/>
  <c r="AA41" i="28"/>
  <c r="Z41" i="28"/>
  <c r="U14" i="27"/>
  <c r="Y14" i="27"/>
  <c r="AA14" i="27"/>
  <c r="Z14" i="27"/>
  <c r="T14" i="27"/>
  <c r="W14" i="27"/>
  <c r="V14" i="27"/>
  <c r="U18" i="27"/>
  <c r="Y18" i="27"/>
  <c r="AA18" i="27"/>
  <c r="Z18" i="27"/>
  <c r="T18" i="27"/>
  <c r="W18" i="27"/>
  <c r="V18" i="27"/>
  <c r="U22" i="27"/>
  <c r="Y22" i="27"/>
  <c r="AA22" i="27"/>
  <c r="Z22" i="27"/>
  <c r="T22" i="27"/>
  <c r="W22" i="27"/>
  <c r="V22" i="27"/>
  <c r="U26" i="27"/>
  <c r="Y26" i="27"/>
  <c r="AA26" i="27"/>
  <c r="Z26" i="27"/>
  <c r="T26" i="27"/>
  <c r="W26" i="27"/>
  <c r="V26" i="27"/>
  <c r="U30" i="27"/>
  <c r="Y30" i="27"/>
  <c r="AA30" i="27"/>
  <c r="Z30" i="27"/>
  <c r="T30" i="27"/>
  <c r="W30" i="27"/>
  <c r="V30" i="27"/>
  <c r="U34" i="27"/>
  <c r="Y34" i="27"/>
  <c r="AA34" i="27"/>
  <c r="Z34" i="27"/>
  <c r="T34" i="27"/>
  <c r="W34" i="27"/>
  <c r="V34" i="27"/>
  <c r="U38" i="27"/>
  <c r="Y38" i="27"/>
  <c r="AA38" i="27"/>
  <c r="Z38" i="27"/>
  <c r="T38" i="27"/>
  <c r="W38" i="27"/>
  <c r="V38" i="27"/>
  <c r="U15" i="26"/>
  <c r="Y15" i="26"/>
  <c r="AA15" i="26"/>
  <c r="Z15" i="26"/>
  <c r="W15" i="26"/>
  <c r="V15" i="26"/>
  <c r="T15" i="26"/>
  <c r="U19" i="26"/>
  <c r="Y19" i="26"/>
  <c r="AA19" i="26"/>
  <c r="Z19" i="26"/>
  <c r="W19" i="26"/>
  <c r="V19" i="26"/>
  <c r="T19" i="26"/>
  <c r="U23" i="26"/>
  <c r="Y23" i="26"/>
  <c r="AA23" i="26"/>
  <c r="Z23" i="26"/>
  <c r="W23" i="26"/>
  <c r="V23" i="26"/>
  <c r="T23" i="26"/>
  <c r="U27" i="26"/>
  <c r="Z27" i="26"/>
  <c r="Y27" i="26"/>
  <c r="AA27" i="26"/>
  <c r="W27" i="26"/>
  <c r="V27" i="26"/>
  <c r="T27" i="26"/>
  <c r="U31" i="26"/>
  <c r="Z31" i="26"/>
  <c r="Y31" i="26"/>
  <c r="AA31" i="26"/>
  <c r="W31" i="26"/>
  <c r="V31" i="26"/>
  <c r="T31" i="26"/>
  <c r="U35" i="26"/>
  <c r="Z35" i="26"/>
  <c r="Y35" i="26"/>
  <c r="AA35" i="26"/>
  <c r="W35" i="26"/>
  <c r="V35" i="26"/>
  <c r="T35" i="26"/>
  <c r="U39" i="26"/>
  <c r="Z39" i="26"/>
  <c r="Y39" i="26"/>
  <c r="AA39" i="26"/>
  <c r="W39" i="26"/>
  <c r="V39" i="26"/>
  <c r="T39" i="26"/>
  <c r="U12" i="25"/>
  <c r="Z12" i="25"/>
  <c r="Y12" i="25"/>
  <c r="AA12" i="25"/>
  <c r="T12" i="25"/>
  <c r="W12" i="25"/>
  <c r="V12" i="25"/>
  <c r="U16" i="25"/>
  <c r="Z16" i="25"/>
  <c r="Y16" i="25"/>
  <c r="AA16" i="25"/>
  <c r="T16" i="25"/>
  <c r="W16" i="25"/>
  <c r="V16" i="25"/>
  <c r="U20" i="25"/>
  <c r="Z20" i="25"/>
  <c r="Y20" i="25"/>
  <c r="AA20" i="25"/>
  <c r="T20" i="25"/>
  <c r="W20" i="25"/>
  <c r="V20" i="25"/>
  <c r="U24" i="25"/>
  <c r="Z24" i="25"/>
  <c r="Y24" i="25"/>
  <c r="AA24" i="25"/>
  <c r="T24" i="25"/>
  <c r="W24" i="25"/>
  <c r="V24" i="25"/>
  <c r="U28" i="25"/>
  <c r="Z28" i="25"/>
  <c r="Y28" i="25"/>
  <c r="AA28" i="25"/>
  <c r="T28" i="25"/>
  <c r="W28" i="25"/>
  <c r="V28" i="25"/>
  <c r="U32" i="25"/>
  <c r="Z32" i="25"/>
  <c r="Y32" i="25"/>
  <c r="AA32" i="25"/>
  <c r="T32" i="25"/>
  <c r="W32" i="25"/>
  <c r="V32" i="25"/>
  <c r="U36" i="25"/>
  <c r="Z36" i="25"/>
  <c r="Y36" i="25"/>
  <c r="AA36" i="25"/>
  <c r="T36" i="25"/>
  <c r="W36" i="25"/>
  <c r="V36" i="25"/>
  <c r="U40" i="25"/>
  <c r="Z40" i="25"/>
  <c r="Y40" i="25"/>
  <c r="AA40" i="25"/>
  <c r="T40" i="25"/>
  <c r="W40" i="25"/>
  <c r="V40" i="25"/>
  <c r="U13" i="24"/>
  <c r="Z13" i="24"/>
  <c r="Y13" i="24"/>
  <c r="AA13" i="24"/>
  <c r="W13" i="24"/>
  <c r="V13" i="24"/>
  <c r="T13" i="24"/>
  <c r="U17" i="24"/>
  <c r="Z17" i="24"/>
  <c r="Y17" i="24"/>
  <c r="AA17" i="24"/>
  <c r="W17" i="24"/>
  <c r="V17" i="24"/>
  <c r="T17" i="24"/>
  <c r="U21" i="24"/>
  <c r="Z21" i="24"/>
  <c r="Y21" i="24"/>
  <c r="AA21" i="24"/>
  <c r="W21" i="24"/>
  <c r="V21" i="24"/>
  <c r="T21" i="24"/>
  <c r="U25" i="24"/>
  <c r="Z25" i="24"/>
  <c r="Y25" i="24"/>
  <c r="AA25" i="24"/>
  <c r="W25" i="24"/>
  <c r="V25" i="24"/>
  <c r="T25" i="24"/>
  <c r="U29" i="24"/>
  <c r="Z29" i="24"/>
  <c r="Y29" i="24"/>
  <c r="AA29" i="24"/>
  <c r="W29" i="24"/>
  <c r="V29" i="24"/>
  <c r="T29" i="24"/>
  <c r="U33" i="24"/>
  <c r="Z33" i="24"/>
  <c r="Y33" i="24"/>
  <c r="AA33" i="24"/>
  <c r="W33" i="24"/>
  <c r="V33" i="24"/>
  <c r="T33" i="24"/>
  <c r="U37" i="24"/>
  <c r="Z37" i="24"/>
  <c r="Y37" i="24"/>
  <c r="AA37" i="24"/>
  <c r="W37" i="24"/>
  <c r="V37" i="24"/>
  <c r="T37" i="24"/>
  <c r="U41" i="24"/>
  <c r="Z41" i="24"/>
  <c r="Y41" i="24"/>
  <c r="AA41" i="24"/>
  <c r="W41" i="24"/>
  <c r="V41" i="24"/>
  <c r="T41" i="24"/>
  <c r="U14" i="23"/>
  <c r="Z14" i="23"/>
  <c r="Y14" i="23"/>
  <c r="AA14" i="23"/>
  <c r="T14" i="23"/>
  <c r="W14" i="23"/>
  <c r="V14" i="23"/>
  <c r="U18" i="23"/>
  <c r="Z18" i="23"/>
  <c r="Y18" i="23"/>
  <c r="AA18" i="23"/>
  <c r="T18" i="23"/>
  <c r="W18" i="23"/>
  <c r="V18" i="23"/>
  <c r="U22" i="23"/>
  <c r="Z22" i="23"/>
  <c r="Y22" i="23"/>
  <c r="AA22" i="23"/>
  <c r="T22" i="23"/>
  <c r="W22" i="23"/>
  <c r="V22" i="23"/>
  <c r="Z26" i="23"/>
  <c r="Y26" i="23"/>
  <c r="AA26" i="23"/>
  <c r="U26" i="23"/>
  <c r="T26" i="23"/>
  <c r="W26" i="23"/>
  <c r="V26" i="23"/>
  <c r="U30" i="23"/>
  <c r="Z30" i="23"/>
  <c r="Y30" i="23"/>
  <c r="AA30" i="23"/>
  <c r="W30" i="23"/>
  <c r="V30" i="23"/>
  <c r="T30" i="23"/>
  <c r="U34" i="23"/>
  <c r="Z34" i="23"/>
  <c r="Y34" i="23"/>
  <c r="AA34" i="23"/>
  <c r="W34" i="23"/>
  <c r="V34" i="23"/>
  <c r="T34" i="23"/>
  <c r="U38" i="23"/>
  <c r="Z38" i="23"/>
  <c r="Y38" i="23"/>
  <c r="AA38" i="23"/>
  <c r="W38" i="23"/>
  <c r="V38" i="23"/>
  <c r="T38" i="23"/>
  <c r="U15" i="22"/>
  <c r="Z15" i="22"/>
  <c r="Y15" i="22"/>
  <c r="AA15" i="22"/>
  <c r="T15" i="22"/>
  <c r="W15" i="22"/>
  <c r="V15" i="22"/>
  <c r="U19" i="22"/>
  <c r="Z19" i="22"/>
  <c r="Y19" i="22"/>
  <c r="AA19" i="22"/>
  <c r="T19" i="22"/>
  <c r="W19" i="22"/>
  <c r="V19" i="22"/>
  <c r="U23" i="22"/>
  <c r="Z23" i="22"/>
  <c r="Y23" i="22"/>
  <c r="AA23" i="22"/>
  <c r="T23" i="22"/>
  <c r="W23" i="22"/>
  <c r="V23" i="22"/>
  <c r="U27" i="22"/>
  <c r="Z27" i="22"/>
  <c r="Y27" i="22"/>
  <c r="AA27" i="22"/>
  <c r="T27" i="22"/>
  <c r="W27" i="22"/>
  <c r="V27" i="22"/>
  <c r="U31" i="22"/>
  <c r="Z31" i="22"/>
  <c r="Y31" i="22"/>
  <c r="AA31" i="22"/>
  <c r="T31" i="22"/>
  <c r="W31" i="22"/>
  <c r="V31" i="22"/>
  <c r="U35" i="22"/>
  <c r="Z35" i="22"/>
  <c r="Y35" i="22"/>
  <c r="AA35" i="22"/>
  <c r="T35" i="22"/>
  <c r="W35" i="22"/>
  <c r="V35" i="22"/>
  <c r="U39" i="22"/>
  <c r="Z39" i="22"/>
  <c r="Y39" i="22"/>
  <c r="AA39" i="22"/>
  <c r="T39" i="22"/>
  <c r="W39" i="22"/>
  <c r="V39" i="22"/>
  <c r="U12" i="21"/>
  <c r="Z12" i="21"/>
  <c r="Y12" i="21"/>
  <c r="AA12" i="21"/>
  <c r="W12" i="21"/>
  <c r="V12" i="21"/>
  <c r="T12" i="21"/>
  <c r="U16" i="21"/>
  <c r="Z16" i="21"/>
  <c r="Y16" i="21"/>
  <c r="AA16" i="21"/>
  <c r="W16" i="21"/>
  <c r="V16" i="21"/>
  <c r="T16" i="21"/>
  <c r="U20" i="21"/>
  <c r="Z20" i="21"/>
  <c r="Y20" i="21"/>
  <c r="AA20" i="21"/>
  <c r="W20" i="21"/>
  <c r="V20" i="21"/>
  <c r="T20" i="21"/>
  <c r="U24" i="21"/>
  <c r="Z24" i="21"/>
  <c r="Y24" i="21"/>
  <c r="AA24" i="21"/>
  <c r="W24" i="21"/>
  <c r="V24" i="21"/>
  <c r="T24" i="21"/>
  <c r="U28" i="21"/>
  <c r="Z28" i="21"/>
  <c r="Y28" i="21"/>
  <c r="AA28" i="21"/>
  <c r="W28" i="21"/>
  <c r="V28" i="21"/>
  <c r="T28" i="21"/>
  <c r="U32" i="21"/>
  <c r="Z32" i="21"/>
  <c r="Y32" i="21"/>
  <c r="AA32" i="21"/>
  <c r="W32" i="21"/>
  <c r="V32" i="21"/>
  <c r="T32" i="21"/>
  <c r="U36" i="21"/>
  <c r="Z36" i="21"/>
  <c r="Y36" i="21"/>
  <c r="AA36" i="21"/>
  <c r="W36" i="21"/>
  <c r="V36" i="21"/>
  <c r="T36" i="21"/>
  <c r="U40" i="21"/>
  <c r="Z40" i="21"/>
  <c r="Y40" i="21"/>
  <c r="AA40" i="21"/>
  <c r="W40" i="21"/>
  <c r="V40" i="21"/>
  <c r="T40" i="21"/>
  <c r="U14" i="20"/>
  <c r="AA14" i="20"/>
  <c r="Z14" i="20"/>
  <c r="Y14" i="20"/>
  <c r="V14" i="20"/>
  <c r="T14" i="20"/>
  <c r="W14" i="20"/>
  <c r="U18" i="20"/>
  <c r="AA18" i="20"/>
  <c r="Z18" i="20"/>
  <c r="Y18" i="20"/>
  <c r="V18" i="20"/>
  <c r="T18" i="20"/>
  <c r="W18" i="20"/>
  <c r="U22" i="20"/>
  <c r="AA22" i="20"/>
  <c r="Z22" i="20"/>
  <c r="Y22" i="20"/>
  <c r="V22" i="20"/>
  <c r="T22" i="20"/>
  <c r="W22" i="20"/>
  <c r="U26" i="20"/>
  <c r="AA26" i="20"/>
  <c r="Z26" i="20"/>
  <c r="Y26" i="20"/>
  <c r="V26" i="20"/>
  <c r="T26" i="20"/>
  <c r="W26" i="20"/>
  <c r="AA30" i="20"/>
  <c r="Z30" i="20"/>
  <c r="U30" i="20"/>
  <c r="Y30" i="20"/>
  <c r="V30" i="20"/>
  <c r="T30" i="20"/>
  <c r="W30" i="20"/>
  <c r="U34" i="20"/>
  <c r="AA34" i="20"/>
  <c r="Z34" i="20"/>
  <c r="Y34" i="20"/>
  <c r="V34" i="20"/>
  <c r="T34" i="20"/>
  <c r="W34" i="20"/>
  <c r="U38" i="20"/>
  <c r="AA38" i="20"/>
  <c r="Z38" i="20"/>
  <c r="Y38" i="20"/>
  <c r="V38" i="20"/>
  <c r="T38" i="20"/>
  <c r="W38" i="20"/>
  <c r="U15" i="19"/>
  <c r="Z15" i="19"/>
  <c r="Y15" i="19"/>
  <c r="AA15" i="19"/>
  <c r="W15" i="19"/>
  <c r="V15" i="19"/>
  <c r="T15" i="19"/>
  <c r="U19" i="19"/>
  <c r="Z19" i="19"/>
  <c r="Y19" i="19"/>
  <c r="AA19" i="19"/>
  <c r="W19" i="19"/>
  <c r="V19" i="19"/>
  <c r="T19" i="19"/>
  <c r="U23" i="19"/>
  <c r="Z23" i="19"/>
  <c r="Y23" i="19"/>
  <c r="AA23" i="19"/>
  <c r="U27" i="19"/>
  <c r="Z27" i="19"/>
  <c r="Y27" i="19"/>
  <c r="AA27" i="19"/>
  <c r="U31" i="19"/>
  <c r="Z31" i="19"/>
  <c r="Y31" i="19"/>
  <c r="AA31" i="19"/>
  <c r="U35" i="19"/>
  <c r="Z35" i="19"/>
  <c r="Y35" i="19"/>
  <c r="AA35" i="19"/>
  <c r="U39" i="19"/>
  <c r="Z39" i="19"/>
  <c r="Y39" i="19"/>
  <c r="AA39" i="19"/>
  <c r="U26" i="18"/>
  <c r="Z26" i="18"/>
  <c r="Y26" i="18"/>
  <c r="AA26" i="18"/>
  <c r="U15" i="34"/>
  <c r="Z15" i="34"/>
  <c r="Y15" i="34"/>
  <c r="AA15" i="34"/>
  <c r="T15" i="34"/>
  <c r="V15" i="34"/>
  <c r="W15" i="34"/>
  <c r="U39" i="34"/>
  <c r="Z39" i="34"/>
  <c r="Y39" i="34"/>
  <c r="AA39" i="34"/>
  <c r="T39" i="34"/>
  <c r="W39" i="34"/>
  <c r="V39" i="34"/>
  <c r="U23" i="18"/>
  <c r="AA23" i="18"/>
  <c r="Z23" i="18"/>
  <c r="Y23" i="18"/>
  <c r="U16" i="34"/>
  <c r="AA16" i="34"/>
  <c r="Z16" i="34"/>
  <c r="Y16" i="34"/>
  <c r="V16" i="34"/>
  <c r="T16" i="34"/>
  <c r="W16" i="34"/>
  <c r="U40" i="34"/>
  <c r="AA40" i="34"/>
  <c r="Z40" i="34"/>
  <c r="Y40" i="34"/>
  <c r="V40" i="34"/>
  <c r="T40" i="34"/>
  <c r="W40" i="34"/>
  <c r="U21" i="33"/>
  <c r="AA21" i="33"/>
  <c r="Z21" i="33"/>
  <c r="Y21" i="33"/>
  <c r="U25" i="33"/>
  <c r="AA25" i="33"/>
  <c r="Z25" i="33"/>
  <c r="Y25" i="33"/>
  <c r="U37" i="33"/>
  <c r="AA37" i="33"/>
  <c r="Z37" i="33"/>
  <c r="Y37" i="33"/>
  <c r="U41" i="33"/>
  <c r="AA41" i="33"/>
  <c r="Z41" i="33"/>
  <c r="Y41" i="33"/>
  <c r="U14" i="32"/>
  <c r="AA14" i="32"/>
  <c r="Z14" i="32"/>
  <c r="Y14" i="32"/>
  <c r="W14" i="32"/>
  <c r="V14" i="32"/>
  <c r="T14" i="32"/>
  <c r="U18" i="32"/>
  <c r="AA18" i="32"/>
  <c r="Z18" i="32"/>
  <c r="Y18" i="32"/>
  <c r="U22" i="32"/>
  <c r="AA22" i="32"/>
  <c r="Z22" i="32"/>
  <c r="Y22" i="32"/>
  <c r="U26" i="32"/>
  <c r="AA26" i="32"/>
  <c r="Z26" i="32"/>
  <c r="Y26" i="32"/>
  <c r="U30" i="32"/>
  <c r="AA30" i="32"/>
  <c r="Z30" i="32"/>
  <c r="Y30" i="32"/>
  <c r="U34" i="32"/>
  <c r="AA34" i="32"/>
  <c r="Z34" i="32"/>
  <c r="Y34" i="32"/>
  <c r="U38" i="32"/>
  <c r="AA38" i="32"/>
  <c r="Z38" i="32"/>
  <c r="Y38" i="32"/>
  <c r="U15" i="31"/>
  <c r="AA15" i="31"/>
  <c r="Z15" i="31"/>
  <c r="Y15" i="31"/>
  <c r="W15" i="31"/>
  <c r="V15" i="31"/>
  <c r="T15" i="31"/>
  <c r="U19" i="31"/>
  <c r="AA19" i="31"/>
  <c r="Z19" i="31"/>
  <c r="Y19" i="31"/>
  <c r="W19" i="31"/>
  <c r="V19" i="31"/>
  <c r="T19" i="31"/>
  <c r="U23" i="31"/>
  <c r="AA23" i="31"/>
  <c r="Z23" i="31"/>
  <c r="Y23" i="31"/>
  <c r="W23" i="31"/>
  <c r="V23" i="31"/>
  <c r="T23" i="31"/>
  <c r="U27" i="31"/>
  <c r="AA27" i="31"/>
  <c r="Z27" i="31"/>
  <c r="Y27" i="31"/>
  <c r="W27" i="31"/>
  <c r="V27" i="31"/>
  <c r="T27" i="31"/>
  <c r="U31" i="31"/>
  <c r="AA31" i="31"/>
  <c r="Z31" i="31"/>
  <c r="Y31" i="31"/>
  <c r="W31" i="31"/>
  <c r="V31" i="31"/>
  <c r="T31" i="31"/>
  <c r="U35" i="31"/>
  <c r="AA35" i="31"/>
  <c r="Z35" i="31"/>
  <c r="Y35" i="31"/>
  <c r="W35" i="31"/>
  <c r="V35" i="31"/>
  <c r="T35" i="31"/>
  <c r="U39" i="31"/>
  <c r="AA39" i="31"/>
  <c r="Z39" i="31"/>
  <c r="Y39" i="31"/>
  <c r="W39" i="31"/>
  <c r="V39" i="31"/>
  <c r="T39" i="31"/>
  <c r="U12" i="30"/>
  <c r="AA12" i="30"/>
  <c r="Z12" i="30"/>
  <c r="Y12" i="30"/>
  <c r="V12" i="30"/>
  <c r="T12" i="30"/>
  <c r="W12" i="30"/>
  <c r="U16" i="30"/>
  <c r="AA16" i="30"/>
  <c r="Z16" i="30"/>
  <c r="Y16" i="30"/>
  <c r="V16" i="30"/>
  <c r="T16" i="30"/>
  <c r="W16" i="30"/>
  <c r="U20" i="30"/>
  <c r="Z20" i="30"/>
  <c r="Y20" i="30"/>
  <c r="AA20" i="30"/>
  <c r="V20" i="30"/>
  <c r="T20" i="30"/>
  <c r="W20" i="30"/>
  <c r="U24" i="30"/>
  <c r="Z24" i="30"/>
  <c r="Y24" i="30"/>
  <c r="AA24" i="30"/>
  <c r="V24" i="30"/>
  <c r="T24" i="30"/>
  <c r="W24" i="30"/>
  <c r="U28" i="30"/>
  <c r="Z28" i="30"/>
  <c r="Y28" i="30"/>
  <c r="AA28" i="30"/>
  <c r="V28" i="30"/>
  <c r="T28" i="30"/>
  <c r="W28" i="30"/>
  <c r="U32" i="30"/>
  <c r="Z32" i="30"/>
  <c r="Y32" i="30"/>
  <c r="AA32" i="30"/>
  <c r="V32" i="30"/>
  <c r="T32" i="30"/>
  <c r="W32" i="30"/>
  <c r="U36" i="30"/>
  <c r="Z36" i="30"/>
  <c r="Y36" i="30"/>
  <c r="AA36" i="30"/>
  <c r="V36" i="30"/>
  <c r="T36" i="30"/>
  <c r="W36" i="30"/>
  <c r="U40" i="30"/>
  <c r="Z40" i="30"/>
  <c r="Y40" i="30"/>
  <c r="AA40" i="30"/>
  <c r="V40" i="30"/>
  <c r="T40" i="30"/>
  <c r="W40" i="30"/>
  <c r="U13" i="29"/>
  <c r="Z13" i="29"/>
  <c r="Y13" i="29"/>
  <c r="AA13" i="29"/>
  <c r="W13" i="29"/>
  <c r="V13" i="29"/>
  <c r="T13" i="29"/>
  <c r="Z17" i="29"/>
  <c r="Y17" i="29"/>
  <c r="U17" i="29"/>
  <c r="AA17" i="29"/>
  <c r="W17" i="29"/>
  <c r="V17" i="29"/>
  <c r="T17" i="29"/>
  <c r="U21" i="29"/>
  <c r="Z21" i="29"/>
  <c r="Y21" i="29"/>
  <c r="AA21" i="29"/>
  <c r="W21" i="29"/>
  <c r="V21" i="29"/>
  <c r="T21" i="29"/>
  <c r="U25" i="29"/>
  <c r="Z25" i="29"/>
  <c r="Y25" i="29"/>
  <c r="AA25" i="29"/>
  <c r="W25" i="29"/>
  <c r="V25" i="29"/>
  <c r="T25" i="29"/>
  <c r="U29" i="29"/>
  <c r="Z29" i="29"/>
  <c r="Y29" i="29"/>
  <c r="AA29" i="29"/>
  <c r="W29" i="29"/>
  <c r="V29" i="29"/>
  <c r="T29" i="29"/>
  <c r="U33" i="29"/>
  <c r="Z33" i="29"/>
  <c r="Y33" i="29"/>
  <c r="AA33" i="29"/>
  <c r="W33" i="29"/>
  <c r="V33" i="29"/>
  <c r="T33" i="29"/>
  <c r="U37" i="29"/>
  <c r="Z37" i="29"/>
  <c r="Y37" i="29"/>
  <c r="AA37" i="29"/>
  <c r="W37" i="29"/>
  <c r="V37" i="29"/>
  <c r="T37" i="29"/>
  <c r="U41" i="29"/>
  <c r="Z41" i="29"/>
  <c r="Y41" i="29"/>
  <c r="AA41" i="29"/>
  <c r="W41" i="29"/>
  <c r="V41" i="29"/>
  <c r="T41" i="29"/>
  <c r="U14" i="28"/>
  <c r="Z14" i="28"/>
  <c r="Y14" i="28"/>
  <c r="AA14" i="28"/>
  <c r="U18" i="28"/>
  <c r="Z18" i="28"/>
  <c r="Y18" i="28"/>
  <c r="AA18" i="28"/>
  <c r="U22" i="28"/>
  <c r="Z22" i="28"/>
  <c r="Y22" i="28"/>
  <c r="AA22" i="28"/>
  <c r="U26" i="28"/>
  <c r="Z26" i="28"/>
  <c r="Y26" i="28"/>
  <c r="AA26" i="28"/>
  <c r="U30" i="28"/>
  <c r="Z30" i="28"/>
  <c r="Y30" i="28"/>
  <c r="AA30" i="28"/>
  <c r="U34" i="28"/>
  <c r="Z34" i="28"/>
  <c r="Y34" i="28"/>
  <c r="AA34" i="28"/>
  <c r="U38" i="28"/>
  <c r="Z38" i="28"/>
  <c r="Y38" i="28"/>
  <c r="AA38" i="28"/>
  <c r="U15" i="27"/>
  <c r="Z15" i="27"/>
  <c r="Y15" i="27"/>
  <c r="AA15" i="27"/>
  <c r="V15" i="27"/>
  <c r="T15" i="27"/>
  <c r="W15" i="27"/>
  <c r="U19" i="27"/>
  <c r="Z19" i="27"/>
  <c r="Y19" i="27"/>
  <c r="AA19" i="27"/>
  <c r="V19" i="27"/>
  <c r="T19" i="27"/>
  <c r="W19" i="27"/>
  <c r="U23" i="27"/>
  <c r="Z23" i="27"/>
  <c r="Y23" i="27"/>
  <c r="AA23" i="27"/>
  <c r="V23" i="27"/>
  <c r="T23" i="27"/>
  <c r="W23" i="27"/>
  <c r="U27" i="27"/>
  <c r="Z27" i="27"/>
  <c r="Y27" i="27"/>
  <c r="AA27" i="27"/>
  <c r="V27" i="27"/>
  <c r="T27" i="27"/>
  <c r="W27" i="27"/>
  <c r="U31" i="27"/>
  <c r="Z31" i="27"/>
  <c r="Y31" i="27"/>
  <c r="AA31" i="27"/>
  <c r="V31" i="27"/>
  <c r="T31" i="27"/>
  <c r="W31" i="27"/>
  <c r="U35" i="27"/>
  <c r="Z35" i="27"/>
  <c r="Y35" i="27"/>
  <c r="AA35" i="27"/>
  <c r="V35" i="27"/>
  <c r="T35" i="27"/>
  <c r="W35" i="27"/>
  <c r="U39" i="27"/>
  <c r="Z39" i="27"/>
  <c r="Y39" i="27"/>
  <c r="AA39" i="27"/>
  <c r="V39" i="27"/>
  <c r="T39" i="27"/>
  <c r="W39" i="27"/>
  <c r="U12" i="26"/>
  <c r="Z12" i="26"/>
  <c r="Y12" i="26"/>
  <c r="AA12" i="26"/>
  <c r="W12" i="26"/>
  <c r="V12" i="26"/>
  <c r="T12" i="26"/>
  <c r="U16" i="26"/>
  <c r="Z16" i="26"/>
  <c r="Y16" i="26"/>
  <c r="AA16" i="26"/>
  <c r="W16" i="26"/>
  <c r="V16" i="26"/>
  <c r="T16" i="26"/>
  <c r="U20" i="26"/>
  <c r="Z20" i="26"/>
  <c r="Y20" i="26"/>
  <c r="AA20" i="26"/>
  <c r="W20" i="26"/>
  <c r="V20" i="26"/>
  <c r="T20" i="26"/>
  <c r="U24" i="26"/>
  <c r="Z24" i="26"/>
  <c r="Y24" i="26"/>
  <c r="AA24" i="26"/>
  <c r="W24" i="26"/>
  <c r="V24" i="26"/>
  <c r="T24" i="26"/>
  <c r="U28" i="26"/>
  <c r="AA28" i="26"/>
  <c r="Z28" i="26"/>
  <c r="Y28" i="26"/>
  <c r="W28" i="26"/>
  <c r="V28" i="26"/>
  <c r="T28" i="26"/>
  <c r="U32" i="26"/>
  <c r="AA32" i="26"/>
  <c r="Z32" i="26"/>
  <c r="Y32" i="26"/>
  <c r="W32" i="26"/>
  <c r="V32" i="26"/>
  <c r="T32" i="26"/>
  <c r="U36" i="26"/>
  <c r="AA36" i="26"/>
  <c r="Z36" i="26"/>
  <c r="Y36" i="26"/>
  <c r="W36" i="26"/>
  <c r="V36" i="26"/>
  <c r="T36" i="26"/>
  <c r="U40" i="26"/>
  <c r="AA40" i="26"/>
  <c r="Z40" i="26"/>
  <c r="Y40" i="26"/>
  <c r="W40" i="26"/>
  <c r="V40" i="26"/>
  <c r="T40" i="26"/>
  <c r="U13" i="25"/>
  <c r="AA13" i="25"/>
  <c r="Z13" i="25"/>
  <c r="Y13" i="25"/>
  <c r="V13" i="25"/>
  <c r="T13" i="25"/>
  <c r="W13" i="25"/>
  <c r="U17" i="25"/>
  <c r="AA17" i="25"/>
  <c r="Z17" i="25"/>
  <c r="Y17" i="25"/>
  <c r="V17" i="25"/>
  <c r="T17" i="25"/>
  <c r="W17" i="25"/>
  <c r="U21" i="25"/>
  <c r="AA21" i="25"/>
  <c r="Z21" i="25"/>
  <c r="Y21" i="25"/>
  <c r="V21" i="25"/>
  <c r="T21" i="25"/>
  <c r="W21" i="25"/>
  <c r="U25" i="25"/>
  <c r="AA25" i="25"/>
  <c r="Z25" i="25"/>
  <c r="Y25" i="25"/>
  <c r="V25" i="25"/>
  <c r="T25" i="25"/>
  <c r="W25" i="25"/>
  <c r="U29" i="25"/>
  <c r="AA29" i="25"/>
  <c r="Z29" i="25"/>
  <c r="Y29" i="25"/>
  <c r="V29" i="25"/>
  <c r="T29" i="25"/>
  <c r="W29" i="25"/>
  <c r="U33" i="25"/>
  <c r="AA33" i="25"/>
  <c r="Z33" i="25"/>
  <c r="Y33" i="25"/>
  <c r="V33" i="25"/>
  <c r="T33" i="25"/>
  <c r="W33" i="25"/>
  <c r="U37" i="25"/>
  <c r="AA37" i="25"/>
  <c r="Z37" i="25"/>
  <c r="Y37" i="25"/>
  <c r="V37" i="25"/>
  <c r="T37" i="25"/>
  <c r="W37" i="25"/>
  <c r="U41" i="25"/>
  <c r="AA41" i="25"/>
  <c r="Z41" i="25"/>
  <c r="Y41" i="25"/>
  <c r="V41" i="25"/>
  <c r="T41" i="25"/>
  <c r="W41" i="25"/>
  <c r="AA14" i="24"/>
  <c r="Z14" i="24"/>
  <c r="U14" i="24"/>
  <c r="Y14" i="24"/>
  <c r="W14" i="24"/>
  <c r="V14" i="24"/>
  <c r="T14" i="24"/>
  <c r="U18" i="24"/>
  <c r="AA18" i="24"/>
  <c r="Z18" i="24"/>
  <c r="Y18" i="24"/>
  <c r="W18" i="24"/>
  <c r="V18" i="24"/>
  <c r="T18" i="24"/>
  <c r="U22" i="24"/>
  <c r="AA22" i="24"/>
  <c r="Z22" i="24"/>
  <c r="Y22" i="24"/>
  <c r="W22" i="24"/>
  <c r="V22" i="24"/>
  <c r="T22" i="24"/>
  <c r="U26" i="24"/>
  <c r="AA26" i="24"/>
  <c r="Z26" i="24"/>
  <c r="Y26" i="24"/>
  <c r="W26" i="24"/>
  <c r="V26" i="24"/>
  <c r="T26" i="24"/>
  <c r="AA30" i="24"/>
  <c r="U30" i="24"/>
  <c r="Z30" i="24"/>
  <c r="Y30" i="24"/>
  <c r="W30" i="24"/>
  <c r="V30" i="24"/>
  <c r="T30" i="24"/>
  <c r="U34" i="24"/>
  <c r="AA34" i="24"/>
  <c r="Z34" i="24"/>
  <c r="Y34" i="24"/>
  <c r="W34" i="24"/>
  <c r="V34" i="24"/>
  <c r="T34" i="24"/>
  <c r="U38" i="24"/>
  <c r="AA38" i="24"/>
  <c r="Z38" i="24"/>
  <c r="Y38" i="24"/>
  <c r="W38" i="24"/>
  <c r="V38" i="24"/>
  <c r="T38" i="24"/>
  <c r="U15" i="23"/>
  <c r="AA15" i="23"/>
  <c r="Z15" i="23"/>
  <c r="Y15" i="23"/>
  <c r="V15" i="23"/>
  <c r="T15" i="23"/>
  <c r="W15" i="23"/>
  <c r="U19" i="23"/>
  <c r="AA19" i="23"/>
  <c r="Z19" i="23"/>
  <c r="Y19" i="23"/>
  <c r="V19" i="23"/>
  <c r="T19" i="23"/>
  <c r="W19" i="23"/>
  <c r="U23" i="23"/>
  <c r="AA23" i="23"/>
  <c r="Z23" i="23"/>
  <c r="Y23" i="23"/>
  <c r="V23" i="23"/>
  <c r="T23" i="23"/>
  <c r="W23" i="23"/>
  <c r="U27" i="23"/>
  <c r="AA27" i="23"/>
  <c r="Z27" i="23"/>
  <c r="Y27" i="23"/>
  <c r="W27" i="23"/>
  <c r="V27" i="23"/>
  <c r="T27" i="23"/>
  <c r="U31" i="23"/>
  <c r="AA31" i="23"/>
  <c r="Z31" i="23"/>
  <c r="Y31" i="23"/>
  <c r="W31" i="23"/>
  <c r="V31" i="23"/>
  <c r="T31" i="23"/>
  <c r="U35" i="23"/>
  <c r="AA35" i="23"/>
  <c r="Z35" i="23"/>
  <c r="Y35" i="23"/>
  <c r="W35" i="23"/>
  <c r="V35" i="23"/>
  <c r="T35" i="23"/>
  <c r="U39" i="23"/>
  <c r="AA39" i="23"/>
  <c r="Z39" i="23"/>
  <c r="Y39" i="23"/>
  <c r="W39" i="23"/>
  <c r="V39" i="23"/>
  <c r="T39" i="23"/>
  <c r="U12" i="22"/>
  <c r="AA12" i="22"/>
  <c r="Z12" i="22"/>
  <c r="Y12" i="22"/>
  <c r="V12" i="22"/>
  <c r="T12" i="22"/>
  <c r="W12" i="22"/>
  <c r="U16" i="22"/>
  <c r="AA16" i="22"/>
  <c r="Z16" i="22"/>
  <c r="Y16" i="22"/>
  <c r="V16" i="22"/>
  <c r="T16" i="22"/>
  <c r="W16" i="22"/>
  <c r="U20" i="22"/>
  <c r="AA20" i="22"/>
  <c r="Z20" i="22"/>
  <c r="Y20" i="22"/>
  <c r="V20" i="22"/>
  <c r="T20" i="22"/>
  <c r="W20" i="22"/>
  <c r="U24" i="22"/>
  <c r="AA24" i="22"/>
  <c r="Z24" i="22"/>
  <c r="Y24" i="22"/>
  <c r="V24" i="22"/>
  <c r="T24" i="22"/>
  <c r="W24" i="22"/>
  <c r="U28" i="22"/>
  <c r="AA28" i="22"/>
  <c r="Z28" i="22"/>
  <c r="Y28" i="22"/>
  <c r="V28" i="22"/>
  <c r="T28" i="22"/>
  <c r="W28" i="22"/>
  <c r="U32" i="22"/>
  <c r="AA32" i="22"/>
  <c r="Z32" i="22"/>
  <c r="Y32" i="22"/>
  <c r="V32" i="22"/>
  <c r="T32" i="22"/>
  <c r="W32" i="22"/>
  <c r="U36" i="22"/>
  <c r="AA36" i="22"/>
  <c r="Z36" i="22"/>
  <c r="Y36" i="22"/>
  <c r="V36" i="22"/>
  <c r="T36" i="22"/>
  <c r="W36" i="22"/>
  <c r="U40" i="22"/>
  <c r="AA40" i="22"/>
  <c r="Z40" i="22"/>
  <c r="Y40" i="22"/>
  <c r="V40" i="22"/>
  <c r="T40" i="22"/>
  <c r="W40" i="22"/>
  <c r="U13" i="21"/>
  <c r="AA13" i="21"/>
  <c r="Z13" i="21"/>
  <c r="Y13" i="21"/>
  <c r="W13" i="21"/>
  <c r="V13" i="21"/>
  <c r="T13" i="21"/>
  <c r="U17" i="21"/>
  <c r="AA17" i="21"/>
  <c r="Z17" i="21"/>
  <c r="Y17" i="21"/>
  <c r="W17" i="21"/>
  <c r="V17" i="21"/>
  <c r="T17" i="21"/>
  <c r="U21" i="21"/>
  <c r="AA21" i="21"/>
  <c r="Z21" i="21"/>
  <c r="Y21" i="21"/>
  <c r="W21" i="21"/>
  <c r="V21" i="21"/>
  <c r="T21" i="21"/>
  <c r="U25" i="21"/>
  <c r="AA25" i="21"/>
  <c r="Z25" i="21"/>
  <c r="Y25" i="21"/>
  <c r="W25" i="21"/>
  <c r="V25" i="21"/>
  <c r="T25" i="21"/>
  <c r="U29" i="21"/>
  <c r="AA29" i="21"/>
  <c r="Z29" i="21"/>
  <c r="Y29" i="21"/>
  <c r="W29" i="21"/>
  <c r="V29" i="21"/>
  <c r="T29" i="21"/>
  <c r="U33" i="21"/>
  <c r="AA33" i="21"/>
  <c r="Z33" i="21"/>
  <c r="Y33" i="21"/>
  <c r="W33" i="21"/>
  <c r="V33" i="21"/>
  <c r="T33" i="21"/>
  <c r="U37" i="21"/>
  <c r="AA37" i="21"/>
  <c r="Z37" i="21"/>
  <c r="Y37" i="21"/>
  <c r="W37" i="21"/>
  <c r="V37" i="21"/>
  <c r="T37" i="21"/>
  <c r="U41" i="21"/>
  <c r="AA41" i="21"/>
  <c r="Z41" i="21"/>
  <c r="Y41" i="21"/>
  <c r="W41" i="21"/>
  <c r="V41" i="21"/>
  <c r="T41" i="21"/>
  <c r="U15" i="20"/>
  <c r="AA15" i="20"/>
  <c r="Z15" i="20"/>
  <c r="Y15" i="20"/>
  <c r="W15" i="20"/>
  <c r="V15" i="20"/>
  <c r="T15" i="20"/>
  <c r="U19" i="20"/>
  <c r="AA19" i="20"/>
  <c r="Y19" i="20"/>
  <c r="Z19" i="20"/>
  <c r="W19" i="20"/>
  <c r="V19" i="20"/>
  <c r="T19" i="20"/>
  <c r="U23" i="20"/>
  <c r="Y23" i="20"/>
  <c r="AA23" i="20"/>
  <c r="Z23" i="20"/>
  <c r="W23" i="20"/>
  <c r="V23" i="20"/>
  <c r="T23" i="20"/>
  <c r="U27" i="20"/>
  <c r="Y27" i="20"/>
  <c r="AA27" i="20"/>
  <c r="Z27" i="20"/>
  <c r="W27" i="20"/>
  <c r="V27" i="20"/>
  <c r="T27" i="20"/>
  <c r="U31" i="20"/>
  <c r="Y31" i="20"/>
  <c r="AA31" i="20"/>
  <c r="Z31" i="20"/>
  <c r="W31" i="20"/>
  <c r="V31" i="20"/>
  <c r="T31" i="20"/>
  <c r="U35" i="20"/>
  <c r="Y35" i="20"/>
  <c r="AA35" i="20"/>
  <c r="Z35" i="20"/>
  <c r="W35" i="20"/>
  <c r="V35" i="20"/>
  <c r="T35" i="20"/>
  <c r="U39" i="20"/>
  <c r="Y39" i="20"/>
  <c r="AA39" i="20"/>
  <c r="Z39" i="20"/>
  <c r="W39" i="20"/>
  <c r="V39" i="20"/>
  <c r="T39" i="20"/>
  <c r="U12" i="19"/>
  <c r="Y12" i="19"/>
  <c r="AA12" i="19"/>
  <c r="Z12" i="19"/>
  <c r="T12" i="19"/>
  <c r="W12" i="19"/>
  <c r="V12" i="19"/>
  <c r="U16" i="19"/>
  <c r="AA16" i="19"/>
  <c r="Z16" i="19"/>
  <c r="Y16" i="19"/>
  <c r="T16" i="19"/>
  <c r="W16" i="19"/>
  <c r="V16" i="19"/>
  <c r="U20" i="19"/>
  <c r="AA20" i="19"/>
  <c r="Z20" i="19"/>
  <c r="Y20" i="19"/>
  <c r="T20" i="19"/>
  <c r="W20" i="19"/>
  <c r="V20" i="19"/>
  <c r="U24" i="19"/>
  <c r="AA24" i="19"/>
  <c r="Z24" i="19"/>
  <c r="Y24" i="19"/>
  <c r="U28" i="19"/>
  <c r="AA28" i="19"/>
  <c r="Z28" i="19"/>
  <c r="Y28" i="19"/>
  <c r="U32" i="19"/>
  <c r="AA32" i="19"/>
  <c r="Z32" i="19"/>
  <c r="Y32" i="19"/>
  <c r="U36" i="19"/>
  <c r="AA36" i="19"/>
  <c r="Z36" i="19"/>
  <c r="Y36" i="19"/>
  <c r="U40" i="19"/>
  <c r="AA40" i="19"/>
  <c r="Z40" i="19"/>
  <c r="Y40" i="19"/>
  <c r="U34" i="18"/>
  <c r="Z34" i="18"/>
  <c r="Y34" i="18"/>
  <c r="AA34" i="18"/>
  <c r="U19" i="34"/>
  <c r="Z19" i="34"/>
  <c r="Y19" i="34"/>
  <c r="AA19" i="34"/>
  <c r="T19" i="34"/>
  <c r="V19" i="34"/>
  <c r="W19" i="34"/>
  <c r="U27" i="34"/>
  <c r="Z27" i="34"/>
  <c r="Y27" i="34"/>
  <c r="AA27" i="34"/>
  <c r="T27" i="34"/>
  <c r="W27" i="34"/>
  <c r="V27" i="34"/>
  <c r="U35" i="34"/>
  <c r="Z35" i="34"/>
  <c r="Y35" i="34"/>
  <c r="AA35" i="34"/>
  <c r="T35" i="34"/>
  <c r="W35" i="34"/>
  <c r="V35" i="34"/>
  <c r="U20" i="33"/>
  <c r="Z20" i="33"/>
  <c r="Y20" i="33"/>
  <c r="AA20" i="33"/>
  <c r="U32" i="33"/>
  <c r="Z32" i="33"/>
  <c r="Y32" i="33"/>
  <c r="AA32" i="33"/>
  <c r="U15" i="18"/>
  <c r="AA15" i="18"/>
  <c r="Z15" i="18"/>
  <c r="Y15" i="18"/>
  <c r="U19" i="18"/>
  <c r="AA19" i="18"/>
  <c r="Z19" i="18"/>
  <c r="Y19" i="18"/>
  <c r="U31" i="18"/>
  <c r="AA31" i="18"/>
  <c r="Z31" i="18"/>
  <c r="Y31" i="18"/>
  <c r="U39" i="18"/>
  <c r="AA39" i="18"/>
  <c r="Z39" i="18"/>
  <c r="Y39" i="18"/>
  <c r="U20" i="34"/>
  <c r="AA20" i="34"/>
  <c r="Z20" i="34"/>
  <c r="Y20" i="34"/>
  <c r="V20" i="34"/>
  <c r="T20" i="34"/>
  <c r="W20" i="34"/>
  <c r="U32" i="34"/>
  <c r="AA32" i="34"/>
  <c r="Z32" i="34"/>
  <c r="Y32" i="34"/>
  <c r="V32" i="34"/>
  <c r="T32" i="34"/>
  <c r="W32" i="34"/>
  <c r="AA17" i="33"/>
  <c r="U17" i="33"/>
  <c r="Z17" i="33"/>
  <c r="Y17" i="33"/>
  <c r="W17" i="33"/>
  <c r="T17" i="33"/>
  <c r="V17" i="33"/>
  <c r="U29" i="33"/>
  <c r="AA29" i="33"/>
  <c r="Z29" i="33"/>
  <c r="Y29" i="33"/>
  <c r="U12" i="18"/>
  <c r="AA12" i="18"/>
  <c r="Z12" i="18"/>
  <c r="Y12" i="18"/>
  <c r="U16" i="18"/>
  <c r="AA16" i="18"/>
  <c r="Z16" i="18"/>
  <c r="Y16" i="18"/>
  <c r="U20" i="18"/>
  <c r="AA20" i="18"/>
  <c r="Z20" i="18"/>
  <c r="Y20" i="18"/>
  <c r="U24" i="18"/>
  <c r="AA24" i="18"/>
  <c r="Z24" i="18"/>
  <c r="Y24" i="18"/>
  <c r="U28" i="18"/>
  <c r="AA28" i="18"/>
  <c r="Z28" i="18"/>
  <c r="Y28" i="18"/>
  <c r="U32" i="18"/>
  <c r="AA32" i="18"/>
  <c r="Z32" i="18"/>
  <c r="Y32" i="18"/>
  <c r="U36" i="18"/>
  <c r="AA36" i="18"/>
  <c r="Z36" i="18"/>
  <c r="Y36" i="18"/>
  <c r="U40" i="18"/>
  <c r="AA40" i="18"/>
  <c r="Z40" i="18"/>
  <c r="Y40" i="18"/>
  <c r="U13" i="34"/>
  <c r="AA13" i="34"/>
  <c r="Z13" i="34"/>
  <c r="Y13" i="34"/>
  <c r="W13" i="34"/>
  <c r="V13" i="34"/>
  <c r="T13" i="34"/>
  <c r="U17" i="34"/>
  <c r="AA17" i="34"/>
  <c r="Z17" i="34"/>
  <c r="Y17" i="34"/>
  <c r="W17" i="34"/>
  <c r="V17" i="34"/>
  <c r="T17" i="34"/>
  <c r="U21" i="34"/>
  <c r="AA21" i="34"/>
  <c r="Z21" i="34"/>
  <c r="Y21" i="34"/>
  <c r="W21" i="34"/>
  <c r="V21" i="34"/>
  <c r="T21" i="34"/>
  <c r="U25" i="34"/>
  <c r="AA25" i="34"/>
  <c r="Z25" i="34"/>
  <c r="Y25" i="34"/>
  <c r="W25" i="34"/>
  <c r="V25" i="34"/>
  <c r="T25" i="34"/>
  <c r="U29" i="34"/>
  <c r="AA29" i="34"/>
  <c r="Z29" i="34"/>
  <c r="Y29" i="34"/>
  <c r="W29" i="34"/>
  <c r="V29" i="34"/>
  <c r="T29" i="34"/>
  <c r="U33" i="34"/>
  <c r="AA33" i="34"/>
  <c r="Z33" i="34"/>
  <c r="Y33" i="34"/>
  <c r="W33" i="34"/>
  <c r="V33" i="34"/>
  <c r="T33" i="34"/>
  <c r="U37" i="34"/>
  <c r="AA37" i="34"/>
  <c r="Z37" i="34"/>
  <c r="Y37" i="34"/>
  <c r="W37" i="34"/>
  <c r="V37" i="34"/>
  <c r="T37" i="34"/>
  <c r="U41" i="34"/>
  <c r="AA41" i="34"/>
  <c r="Z41" i="34"/>
  <c r="Y41" i="34"/>
  <c r="W41" i="34"/>
  <c r="V41" i="34"/>
  <c r="T41" i="34"/>
  <c r="U14" i="33"/>
  <c r="AA14" i="33"/>
  <c r="Z14" i="33"/>
  <c r="Y14" i="33"/>
  <c r="T14" i="33"/>
  <c r="V14" i="33"/>
  <c r="W14" i="33"/>
  <c r="U18" i="33"/>
  <c r="AA18" i="33"/>
  <c r="Z18" i="33"/>
  <c r="Y18" i="33"/>
  <c r="T18" i="33"/>
  <c r="W18" i="33"/>
  <c r="V18" i="33"/>
  <c r="U22" i="33"/>
  <c r="AA22" i="33"/>
  <c r="Z22" i="33"/>
  <c r="Y22" i="33"/>
  <c r="U26" i="33"/>
  <c r="AA26" i="33"/>
  <c r="Z26" i="33"/>
  <c r="Y26" i="33"/>
  <c r="U30" i="33"/>
  <c r="AA30" i="33"/>
  <c r="Z30" i="33"/>
  <c r="Y30" i="33"/>
  <c r="U34" i="33"/>
  <c r="AA34" i="33"/>
  <c r="Z34" i="33"/>
  <c r="Y34" i="33"/>
  <c r="U38" i="33"/>
  <c r="AA38" i="33"/>
  <c r="Z38" i="33"/>
  <c r="Y38" i="33"/>
  <c r="U15" i="32"/>
  <c r="AA15" i="32"/>
  <c r="Z15" i="32"/>
  <c r="Y15" i="32"/>
  <c r="W15" i="32"/>
  <c r="V15" i="32"/>
  <c r="T15" i="32"/>
  <c r="U19" i="32"/>
  <c r="AA19" i="32"/>
  <c r="Z19" i="32"/>
  <c r="Y19" i="32"/>
  <c r="U23" i="32"/>
  <c r="AA23" i="32"/>
  <c r="Z23" i="32"/>
  <c r="Y23" i="32"/>
  <c r="U27" i="32"/>
  <c r="AA27" i="32"/>
  <c r="Z27" i="32"/>
  <c r="Y27" i="32"/>
  <c r="U31" i="32"/>
  <c r="AA31" i="32"/>
  <c r="Z31" i="32"/>
  <c r="Y31" i="32"/>
  <c r="U35" i="32"/>
  <c r="AA35" i="32"/>
  <c r="Z35" i="32"/>
  <c r="Y35" i="32"/>
  <c r="U39" i="32"/>
  <c r="AA39" i="32"/>
  <c r="Z39" i="32"/>
  <c r="Y39" i="32"/>
  <c r="U12" i="31"/>
  <c r="AA12" i="31"/>
  <c r="Z12" i="31"/>
  <c r="Y12" i="31"/>
  <c r="T12" i="31"/>
  <c r="W12" i="31"/>
  <c r="V12" i="31"/>
  <c r="U16" i="31"/>
  <c r="AA16" i="31"/>
  <c r="Z16" i="31"/>
  <c r="Y16" i="31"/>
  <c r="T16" i="31"/>
  <c r="W16" i="31"/>
  <c r="V16" i="31"/>
  <c r="U20" i="31"/>
  <c r="AA20" i="31"/>
  <c r="Z20" i="31"/>
  <c r="Y20" i="31"/>
  <c r="T20" i="31"/>
  <c r="W20" i="31"/>
  <c r="V20" i="31"/>
  <c r="U24" i="31"/>
  <c r="AA24" i="31"/>
  <c r="Z24" i="31"/>
  <c r="Y24" i="31"/>
  <c r="T24" i="31"/>
  <c r="W24" i="31"/>
  <c r="V24" i="31"/>
  <c r="U28" i="31"/>
  <c r="AA28" i="31"/>
  <c r="Z28" i="31"/>
  <c r="Y28" i="31"/>
  <c r="T28" i="31"/>
  <c r="W28" i="31"/>
  <c r="V28" i="31"/>
  <c r="U32" i="31"/>
  <c r="AA32" i="31"/>
  <c r="Z32" i="31"/>
  <c r="Y32" i="31"/>
  <c r="T32" i="31"/>
  <c r="W32" i="31"/>
  <c r="V32" i="31"/>
  <c r="U36" i="31"/>
  <c r="AA36" i="31"/>
  <c r="Z36" i="31"/>
  <c r="Y36" i="31"/>
  <c r="T36" i="31"/>
  <c r="W36" i="31"/>
  <c r="V36" i="31"/>
  <c r="U40" i="31"/>
  <c r="AA40" i="31"/>
  <c r="Z40" i="31"/>
  <c r="Y40" i="31"/>
  <c r="T40" i="31"/>
  <c r="W40" i="31"/>
  <c r="V40" i="31"/>
  <c r="U13" i="30"/>
  <c r="AA13" i="30"/>
  <c r="Z13" i="30"/>
  <c r="Y13" i="30"/>
  <c r="W13" i="30"/>
  <c r="V13" i="30"/>
  <c r="T13" i="30"/>
  <c r="U17" i="30"/>
  <c r="AA17" i="30"/>
  <c r="Z17" i="30"/>
  <c r="Y17" i="30"/>
  <c r="W17" i="30"/>
  <c r="V17" i="30"/>
  <c r="T17" i="30"/>
  <c r="U21" i="30"/>
  <c r="AA21" i="30"/>
  <c r="Z21" i="30"/>
  <c r="Y21" i="30"/>
  <c r="W21" i="30"/>
  <c r="V21" i="30"/>
  <c r="T21" i="30"/>
  <c r="AA25" i="30"/>
  <c r="Z25" i="30"/>
  <c r="Y25" i="30"/>
  <c r="U25" i="30"/>
  <c r="W25" i="30"/>
  <c r="V25" i="30"/>
  <c r="T25" i="30"/>
  <c r="U29" i="30"/>
  <c r="AA29" i="30"/>
  <c r="Z29" i="30"/>
  <c r="Y29" i="30"/>
  <c r="W29" i="30"/>
  <c r="V29" i="30"/>
  <c r="T29" i="30"/>
  <c r="U33" i="30"/>
  <c r="AA33" i="30"/>
  <c r="Z33" i="30"/>
  <c r="Y33" i="30"/>
  <c r="W33" i="30"/>
  <c r="V33" i="30"/>
  <c r="T33" i="30"/>
  <c r="U37" i="30"/>
  <c r="AA37" i="30"/>
  <c r="Z37" i="30"/>
  <c r="Y37" i="30"/>
  <c r="W37" i="30"/>
  <c r="V37" i="30"/>
  <c r="T37" i="30"/>
  <c r="AA41" i="30"/>
  <c r="Z41" i="30"/>
  <c r="U41" i="30"/>
  <c r="Y41" i="30"/>
  <c r="W41" i="30"/>
  <c r="V41" i="30"/>
  <c r="T41" i="30"/>
  <c r="U14" i="29"/>
  <c r="AA14" i="29"/>
  <c r="Z14" i="29"/>
  <c r="Y14" i="29"/>
  <c r="T14" i="29"/>
  <c r="W14" i="29"/>
  <c r="V14" i="29"/>
  <c r="U18" i="29"/>
  <c r="AA18" i="29"/>
  <c r="Z18" i="29"/>
  <c r="Y18" i="29"/>
  <c r="T18" i="29"/>
  <c r="W18" i="29"/>
  <c r="V18" i="29"/>
  <c r="U22" i="29"/>
  <c r="AA22" i="29"/>
  <c r="Z22" i="29"/>
  <c r="Y22" i="29"/>
  <c r="T22" i="29"/>
  <c r="W22" i="29"/>
  <c r="V22" i="29"/>
  <c r="U26" i="29"/>
  <c r="AA26" i="29"/>
  <c r="Z26" i="29"/>
  <c r="Y26" i="29"/>
  <c r="T26" i="29"/>
  <c r="W26" i="29"/>
  <c r="V26" i="29"/>
  <c r="U30" i="29"/>
  <c r="AA30" i="29"/>
  <c r="Z30" i="29"/>
  <c r="Y30" i="29"/>
  <c r="T30" i="29"/>
  <c r="W30" i="29"/>
  <c r="V30" i="29"/>
  <c r="U34" i="29"/>
  <c r="AA34" i="29"/>
  <c r="Z34" i="29"/>
  <c r="Y34" i="29"/>
  <c r="T34" i="29"/>
  <c r="W34" i="29"/>
  <c r="V34" i="29"/>
  <c r="U38" i="29"/>
  <c r="AA38" i="29"/>
  <c r="Z38" i="29"/>
  <c r="Y38" i="29"/>
  <c r="T38" i="29"/>
  <c r="W38" i="29"/>
  <c r="V38" i="29"/>
  <c r="U15" i="28"/>
  <c r="AA15" i="28"/>
  <c r="Z15" i="28"/>
  <c r="Y15" i="28"/>
  <c r="U19" i="28"/>
  <c r="AA19" i="28"/>
  <c r="Z19" i="28"/>
  <c r="Y19" i="28"/>
  <c r="U23" i="28"/>
  <c r="AA23" i="28"/>
  <c r="Z23" i="28"/>
  <c r="Y23" i="28"/>
  <c r="U27" i="28"/>
  <c r="AA27" i="28"/>
  <c r="Z27" i="28"/>
  <c r="Y27" i="28"/>
  <c r="U31" i="28"/>
  <c r="AA31" i="28"/>
  <c r="Z31" i="28"/>
  <c r="Y31" i="28"/>
  <c r="U35" i="28"/>
  <c r="AA35" i="28"/>
  <c r="Z35" i="28"/>
  <c r="Y35" i="28"/>
  <c r="U39" i="28"/>
  <c r="AA39" i="28"/>
  <c r="Z39" i="28"/>
  <c r="Y39" i="28"/>
  <c r="U12" i="27"/>
  <c r="AA12" i="27"/>
  <c r="Z12" i="27"/>
  <c r="Y12" i="27"/>
  <c r="W12" i="27"/>
  <c r="V12" i="27"/>
  <c r="T12" i="27"/>
  <c r="U16" i="27"/>
  <c r="AA16" i="27"/>
  <c r="Z16" i="27"/>
  <c r="Y16" i="27"/>
  <c r="W16" i="27"/>
  <c r="V16" i="27"/>
  <c r="T16" i="27"/>
  <c r="U20" i="27"/>
  <c r="AA20" i="27"/>
  <c r="Z20" i="27"/>
  <c r="Y20" i="27"/>
  <c r="W20" i="27"/>
  <c r="V20" i="27"/>
  <c r="T20" i="27"/>
  <c r="U24" i="27"/>
  <c r="AA24" i="27"/>
  <c r="Z24" i="27"/>
  <c r="Y24" i="27"/>
  <c r="W24" i="27"/>
  <c r="V24" i="27"/>
  <c r="T24" i="27"/>
  <c r="U28" i="27"/>
  <c r="AA28" i="27"/>
  <c r="Z28" i="27"/>
  <c r="Y28" i="27"/>
  <c r="W28" i="27"/>
  <c r="V28" i="27"/>
  <c r="T28" i="27"/>
  <c r="U32" i="27"/>
  <c r="AA32" i="27"/>
  <c r="Z32" i="27"/>
  <c r="Y32" i="27"/>
  <c r="W32" i="27"/>
  <c r="V32" i="27"/>
  <c r="T32" i="27"/>
  <c r="U36" i="27"/>
  <c r="AA36" i="27"/>
  <c r="Z36" i="27"/>
  <c r="Y36" i="27"/>
  <c r="W36" i="27"/>
  <c r="V36" i="27"/>
  <c r="T36" i="27"/>
  <c r="U40" i="27"/>
  <c r="AA40" i="27"/>
  <c r="Z40" i="27"/>
  <c r="Y40" i="27"/>
  <c r="W40" i="27"/>
  <c r="V40" i="27"/>
  <c r="T40" i="27"/>
  <c r="U13" i="26"/>
  <c r="AA13" i="26"/>
  <c r="Z13" i="26"/>
  <c r="Y13" i="26"/>
  <c r="T13" i="26"/>
  <c r="W13" i="26"/>
  <c r="V13" i="26"/>
  <c r="U17" i="26"/>
  <c r="AA17" i="26"/>
  <c r="Z17" i="26"/>
  <c r="Y17" i="26"/>
  <c r="T17" i="26"/>
  <c r="W17" i="26"/>
  <c r="V17" i="26"/>
  <c r="U21" i="26"/>
  <c r="AA21" i="26"/>
  <c r="Z21" i="26"/>
  <c r="Y21" i="26"/>
  <c r="T21" i="26"/>
  <c r="W21" i="26"/>
  <c r="V21" i="26"/>
  <c r="U25" i="26"/>
  <c r="AA25" i="26"/>
  <c r="Z25" i="26"/>
  <c r="Y25" i="26"/>
  <c r="T25" i="26"/>
  <c r="W25" i="26"/>
  <c r="V25" i="26"/>
  <c r="U29" i="26"/>
  <c r="AA29" i="26"/>
  <c r="Y29" i="26"/>
  <c r="Z29" i="26"/>
  <c r="T29" i="26"/>
  <c r="W29" i="26"/>
  <c r="V29" i="26"/>
  <c r="U33" i="26"/>
  <c r="AA33" i="26"/>
  <c r="Z33" i="26"/>
  <c r="Y33" i="26"/>
  <c r="T33" i="26"/>
  <c r="W33" i="26"/>
  <c r="V33" i="26"/>
  <c r="U37" i="26"/>
  <c r="AA37" i="26"/>
  <c r="Y37" i="26"/>
  <c r="Z37" i="26"/>
  <c r="T37" i="26"/>
  <c r="W37" i="26"/>
  <c r="V37" i="26"/>
  <c r="U41" i="26"/>
  <c r="AA41" i="26"/>
  <c r="Z41" i="26"/>
  <c r="Y41" i="26"/>
  <c r="T41" i="26"/>
  <c r="W41" i="26"/>
  <c r="V41" i="26"/>
  <c r="U14" i="25"/>
  <c r="AA14" i="25"/>
  <c r="Z14" i="25"/>
  <c r="Y14" i="25"/>
  <c r="W14" i="25"/>
  <c r="V14" i="25"/>
  <c r="T14" i="25"/>
  <c r="AA18" i="25"/>
  <c r="Z18" i="25"/>
  <c r="U18" i="25"/>
  <c r="Y18" i="25"/>
  <c r="W18" i="25"/>
  <c r="V18" i="25"/>
  <c r="T18" i="25"/>
  <c r="U22" i="25"/>
  <c r="AA22" i="25"/>
  <c r="Z22" i="25"/>
  <c r="Y22" i="25"/>
  <c r="W22" i="25"/>
  <c r="V22" i="25"/>
  <c r="T22" i="25"/>
  <c r="U26" i="25"/>
  <c r="AA26" i="25"/>
  <c r="Z26" i="25"/>
  <c r="Y26" i="25"/>
  <c r="W26" i="25"/>
  <c r="V26" i="25"/>
  <c r="T26" i="25"/>
  <c r="U30" i="25"/>
  <c r="AA30" i="25"/>
  <c r="Z30" i="25"/>
  <c r="Y30" i="25"/>
  <c r="W30" i="25"/>
  <c r="V30" i="25"/>
  <c r="T30" i="25"/>
  <c r="U34" i="25"/>
  <c r="AA34" i="25"/>
  <c r="Z34" i="25"/>
  <c r="Y34" i="25"/>
  <c r="W34" i="25"/>
  <c r="V34" i="25"/>
  <c r="T34" i="25"/>
  <c r="U38" i="25"/>
  <c r="AA38" i="25"/>
  <c r="Z38" i="25"/>
  <c r="Y38" i="25"/>
  <c r="W38" i="25"/>
  <c r="V38" i="25"/>
  <c r="T38" i="25"/>
  <c r="U15" i="24"/>
  <c r="AA15" i="24"/>
  <c r="Z15" i="24"/>
  <c r="Y15" i="24"/>
  <c r="T15" i="24"/>
  <c r="W15" i="24"/>
  <c r="V15" i="24"/>
  <c r="U19" i="24"/>
  <c r="AA19" i="24"/>
  <c r="Y19" i="24"/>
  <c r="Z19" i="24"/>
  <c r="T19" i="24"/>
  <c r="W19" i="24"/>
  <c r="V19" i="24"/>
  <c r="U23" i="24"/>
  <c r="AA23" i="24"/>
  <c r="Z23" i="24"/>
  <c r="Y23" i="24"/>
  <c r="T23" i="24"/>
  <c r="W23" i="24"/>
  <c r="V23" i="24"/>
  <c r="U27" i="24"/>
  <c r="AA27" i="24"/>
  <c r="Y27" i="24"/>
  <c r="Z27" i="24"/>
  <c r="T27" i="24"/>
  <c r="W27" i="24"/>
  <c r="V27" i="24"/>
  <c r="U31" i="24"/>
  <c r="AA31" i="24"/>
  <c r="Z31" i="24"/>
  <c r="Y31" i="24"/>
  <c r="T31" i="24"/>
  <c r="W31" i="24"/>
  <c r="V31" i="24"/>
  <c r="U35" i="24"/>
  <c r="AA35" i="24"/>
  <c r="Y35" i="24"/>
  <c r="Z35" i="24"/>
  <c r="T35" i="24"/>
  <c r="W35" i="24"/>
  <c r="V35" i="24"/>
  <c r="U39" i="24"/>
  <c r="AA39" i="24"/>
  <c r="Z39" i="24"/>
  <c r="Y39" i="24"/>
  <c r="T39" i="24"/>
  <c r="W39" i="24"/>
  <c r="V39" i="24"/>
  <c r="U12" i="23"/>
  <c r="AA12" i="23"/>
  <c r="Z12" i="23"/>
  <c r="Y12" i="23"/>
  <c r="W12" i="23"/>
  <c r="V12" i="23"/>
  <c r="T12" i="23"/>
  <c r="U16" i="23"/>
  <c r="AA16" i="23"/>
  <c r="Y16" i="23"/>
  <c r="Z16" i="23"/>
  <c r="W16" i="23"/>
  <c r="V16" i="23"/>
  <c r="T16" i="23"/>
  <c r="U20" i="23"/>
  <c r="AA20" i="23"/>
  <c r="Z20" i="23"/>
  <c r="Y20" i="23"/>
  <c r="W20" i="23"/>
  <c r="V20" i="23"/>
  <c r="T20" i="23"/>
  <c r="U24" i="23"/>
  <c r="AA24" i="23"/>
  <c r="Y24" i="23"/>
  <c r="Z24" i="23"/>
  <c r="W24" i="23"/>
  <c r="V24" i="23"/>
  <c r="T24" i="23"/>
  <c r="U28" i="23"/>
  <c r="AA28" i="23"/>
  <c r="Z28" i="23"/>
  <c r="Y28" i="23"/>
  <c r="T28" i="23"/>
  <c r="W28" i="23"/>
  <c r="V28" i="23"/>
  <c r="U32" i="23"/>
  <c r="AA32" i="23"/>
  <c r="Y32" i="23"/>
  <c r="Z32" i="23"/>
  <c r="T32" i="23"/>
  <c r="W32" i="23"/>
  <c r="V32" i="23"/>
  <c r="U36" i="23"/>
  <c r="AA36" i="23"/>
  <c r="Z36" i="23"/>
  <c r="Y36" i="23"/>
  <c r="T36" i="23"/>
  <c r="W36" i="23"/>
  <c r="V36" i="23"/>
  <c r="U40" i="23"/>
  <c r="AA40" i="23"/>
  <c r="Y40" i="23"/>
  <c r="Z40" i="23"/>
  <c r="T40" i="23"/>
  <c r="W40" i="23"/>
  <c r="V40" i="23"/>
  <c r="U13" i="22"/>
  <c r="AA13" i="22"/>
  <c r="Y13" i="22"/>
  <c r="Z13" i="22"/>
  <c r="W13" i="22"/>
  <c r="V13" i="22"/>
  <c r="T13" i="22"/>
  <c r="U17" i="22"/>
  <c r="AA17" i="22"/>
  <c r="Z17" i="22"/>
  <c r="Y17" i="22"/>
  <c r="W17" i="22"/>
  <c r="V17" i="22"/>
  <c r="T17" i="22"/>
  <c r="U21" i="22"/>
  <c r="AA21" i="22"/>
  <c r="Y21" i="22"/>
  <c r="Z21" i="22"/>
  <c r="W21" i="22"/>
  <c r="V21" i="22"/>
  <c r="T21" i="22"/>
  <c r="U25" i="22"/>
  <c r="AA25" i="22"/>
  <c r="Z25" i="22"/>
  <c r="Y25" i="22"/>
  <c r="W25" i="22"/>
  <c r="V25" i="22"/>
  <c r="T25" i="22"/>
  <c r="U29" i="22"/>
  <c r="AA29" i="22"/>
  <c r="Y29" i="22"/>
  <c r="Z29" i="22"/>
  <c r="W29" i="22"/>
  <c r="V29" i="22"/>
  <c r="T29" i="22"/>
  <c r="U33" i="22"/>
  <c r="AA33" i="22"/>
  <c r="Z33" i="22"/>
  <c r="Y33" i="22"/>
  <c r="W33" i="22"/>
  <c r="V33" i="22"/>
  <c r="T33" i="22"/>
  <c r="U37" i="22"/>
  <c r="AA37" i="22"/>
  <c r="Y37" i="22"/>
  <c r="Z37" i="22"/>
  <c r="W37" i="22"/>
  <c r="V37" i="22"/>
  <c r="T37" i="22"/>
  <c r="U41" i="22"/>
  <c r="AA41" i="22"/>
  <c r="Z41" i="22"/>
  <c r="Y41" i="22"/>
  <c r="W41" i="22"/>
  <c r="V41" i="22"/>
  <c r="T41" i="22"/>
  <c r="U14" i="21"/>
  <c r="AA14" i="21"/>
  <c r="Z14" i="21"/>
  <c r="Y14" i="21"/>
  <c r="T14" i="21"/>
  <c r="W14" i="21"/>
  <c r="V14" i="21"/>
  <c r="U18" i="21"/>
  <c r="AA18" i="21"/>
  <c r="Z18" i="21"/>
  <c r="Y18" i="21"/>
  <c r="T18" i="21"/>
  <c r="W18" i="21"/>
  <c r="V18" i="21"/>
  <c r="U22" i="21"/>
  <c r="AA22" i="21"/>
  <c r="Z22" i="21"/>
  <c r="Y22" i="21"/>
  <c r="T22" i="21"/>
  <c r="W22" i="21"/>
  <c r="V22" i="21"/>
  <c r="U26" i="21"/>
  <c r="AA26" i="21"/>
  <c r="Z26" i="21"/>
  <c r="Y26" i="21"/>
  <c r="T26" i="21"/>
  <c r="W26" i="21"/>
  <c r="V26" i="21"/>
  <c r="U30" i="21"/>
  <c r="AA30" i="21"/>
  <c r="Z30" i="21"/>
  <c r="Y30" i="21"/>
  <c r="T30" i="21"/>
  <c r="W30" i="21"/>
  <c r="V30" i="21"/>
  <c r="AA34" i="21"/>
  <c r="Z34" i="21"/>
  <c r="U34" i="21"/>
  <c r="Y34" i="21"/>
  <c r="T34" i="21"/>
  <c r="W34" i="21"/>
  <c r="V34" i="21"/>
  <c r="U38" i="21"/>
  <c r="AA38" i="21"/>
  <c r="Z38" i="21"/>
  <c r="Y38" i="21"/>
  <c r="T38" i="21"/>
  <c r="W38" i="21"/>
  <c r="V38" i="21"/>
  <c r="U16" i="20"/>
  <c r="Y16" i="20"/>
  <c r="Z16" i="20"/>
  <c r="AA16" i="20"/>
  <c r="W16" i="20"/>
  <c r="V16" i="20"/>
  <c r="T16" i="20"/>
  <c r="U20" i="20"/>
  <c r="Y20" i="20"/>
  <c r="AA20" i="20"/>
  <c r="Z20" i="20"/>
  <c r="W20" i="20"/>
  <c r="V20" i="20"/>
  <c r="T20" i="20"/>
  <c r="U24" i="20"/>
  <c r="Z24" i="20"/>
  <c r="Y24" i="20"/>
  <c r="AA24" i="20"/>
  <c r="W24" i="20"/>
  <c r="V24" i="20"/>
  <c r="T24" i="20"/>
  <c r="U28" i="20"/>
  <c r="Z28" i="20"/>
  <c r="Y28" i="20"/>
  <c r="AA28" i="20"/>
  <c r="W28" i="20"/>
  <c r="V28" i="20"/>
  <c r="T28" i="20"/>
  <c r="U32" i="20"/>
  <c r="Z32" i="20"/>
  <c r="Y32" i="20"/>
  <c r="AA32" i="20"/>
  <c r="W32" i="20"/>
  <c r="V32" i="20"/>
  <c r="T32" i="20"/>
  <c r="U36" i="20"/>
  <c r="Z36" i="20"/>
  <c r="Y36" i="20"/>
  <c r="AA36" i="20"/>
  <c r="W36" i="20"/>
  <c r="V36" i="20"/>
  <c r="T36" i="20"/>
  <c r="U40" i="20"/>
  <c r="Z40" i="20"/>
  <c r="Y40" i="20"/>
  <c r="AA40" i="20"/>
  <c r="W40" i="20"/>
  <c r="V40" i="20"/>
  <c r="T40" i="20"/>
  <c r="U13" i="19"/>
  <c r="Z13" i="19"/>
  <c r="Y13" i="19"/>
  <c r="AA13" i="19"/>
  <c r="V13" i="19"/>
  <c r="T13" i="19"/>
  <c r="W13" i="19"/>
  <c r="U17" i="19"/>
  <c r="AA17" i="19"/>
  <c r="Z17" i="19"/>
  <c r="Y17" i="19"/>
  <c r="V17" i="19"/>
  <c r="T17" i="19"/>
  <c r="W17" i="19"/>
  <c r="U21" i="19"/>
  <c r="AA21" i="19"/>
  <c r="Z21" i="19"/>
  <c r="Y21" i="19"/>
  <c r="V21" i="19"/>
  <c r="T21" i="19"/>
  <c r="W21" i="19"/>
  <c r="U25" i="19"/>
  <c r="AA25" i="19"/>
  <c r="Z25" i="19"/>
  <c r="Y25" i="19"/>
  <c r="U29" i="19"/>
  <c r="AA29" i="19"/>
  <c r="Z29" i="19"/>
  <c r="Y29" i="19"/>
  <c r="U33" i="19"/>
  <c r="AA33" i="19"/>
  <c r="Z33" i="19"/>
  <c r="Y33" i="19"/>
  <c r="U37" i="19"/>
  <c r="AA37" i="19"/>
  <c r="Z37" i="19"/>
  <c r="Y37" i="19"/>
  <c r="U41" i="19"/>
  <c r="AA41" i="19"/>
  <c r="Z41" i="19"/>
  <c r="Y41" i="19"/>
  <c r="U14" i="18"/>
  <c r="Z14" i="18"/>
  <c r="Y14" i="18"/>
  <c r="AA14" i="18"/>
  <c r="U22" i="18"/>
  <c r="Z22" i="18"/>
  <c r="Y22" i="18"/>
  <c r="AA22" i="18"/>
  <c r="U30" i="18"/>
  <c r="Z30" i="18"/>
  <c r="Y30" i="18"/>
  <c r="AA30" i="18"/>
  <c r="U23" i="34"/>
  <c r="Z23" i="34"/>
  <c r="Y23" i="34"/>
  <c r="AA23" i="34"/>
  <c r="T23" i="34"/>
  <c r="V23" i="34"/>
  <c r="W23" i="34"/>
  <c r="U12" i="33"/>
  <c r="Z12" i="33"/>
  <c r="Y12" i="33"/>
  <c r="AA12" i="33"/>
  <c r="W12" i="33"/>
  <c r="V12" i="33"/>
  <c r="T12" i="33"/>
  <c r="U24" i="33"/>
  <c r="Z24" i="33"/>
  <c r="Y24" i="33"/>
  <c r="AA24" i="33"/>
  <c r="U36" i="33"/>
  <c r="Z36" i="33"/>
  <c r="Y36" i="33"/>
  <c r="AA36" i="33"/>
  <c r="U27" i="18"/>
  <c r="AA27" i="18"/>
  <c r="Z27" i="18"/>
  <c r="Y27" i="18"/>
  <c r="U35" i="18"/>
  <c r="AA35" i="18"/>
  <c r="Z35" i="18"/>
  <c r="Y35" i="18"/>
  <c r="U12" i="34"/>
  <c r="AA12" i="34"/>
  <c r="Z12" i="34"/>
  <c r="Y12" i="34"/>
  <c r="V12" i="34"/>
  <c r="W12" i="34"/>
  <c r="T12" i="34"/>
  <c r="U24" i="34"/>
  <c r="AA24" i="34"/>
  <c r="Z24" i="34"/>
  <c r="Y24" i="34"/>
  <c r="V24" i="34"/>
  <c r="T24" i="34"/>
  <c r="W24" i="34"/>
  <c r="U28" i="34"/>
  <c r="AA28" i="34"/>
  <c r="Z28" i="34"/>
  <c r="Y28" i="34"/>
  <c r="V28" i="34"/>
  <c r="W28" i="34"/>
  <c r="T28" i="34"/>
  <c r="U36" i="34"/>
  <c r="AA36" i="34"/>
  <c r="Z36" i="34"/>
  <c r="Y36" i="34"/>
  <c r="V36" i="34"/>
  <c r="T36" i="34"/>
  <c r="W36" i="34"/>
  <c r="U13" i="33"/>
  <c r="AA13" i="33"/>
  <c r="Z13" i="33"/>
  <c r="Y13" i="33"/>
  <c r="W13" i="33"/>
  <c r="V13" i="33"/>
  <c r="T13" i="33"/>
  <c r="U33" i="33"/>
  <c r="AA33" i="33"/>
  <c r="Z33" i="33"/>
  <c r="Y33" i="33"/>
  <c r="U13" i="18"/>
  <c r="Y13" i="18"/>
  <c r="AA13" i="18"/>
  <c r="Z13" i="18"/>
  <c r="Y17" i="18"/>
  <c r="U17" i="18"/>
  <c r="AA17" i="18"/>
  <c r="Z17" i="18"/>
  <c r="U21" i="18"/>
  <c r="Y21" i="18"/>
  <c r="AA21" i="18"/>
  <c r="Z21" i="18"/>
  <c r="U25" i="18"/>
  <c r="Y25" i="18"/>
  <c r="AA25" i="18"/>
  <c r="Z25" i="18"/>
  <c r="U29" i="18"/>
  <c r="Y29" i="18"/>
  <c r="AA29" i="18"/>
  <c r="Z29" i="18"/>
  <c r="U33" i="18"/>
  <c r="Y33" i="18"/>
  <c r="AA33" i="18"/>
  <c r="Z33" i="18"/>
  <c r="U37" i="18"/>
  <c r="Y37" i="18"/>
  <c r="AA37" i="18"/>
  <c r="Z37" i="18"/>
  <c r="U41" i="18"/>
  <c r="Y41" i="18"/>
  <c r="AA41" i="18"/>
  <c r="Z41" i="18"/>
  <c r="U14" i="34"/>
  <c r="Y14" i="34"/>
  <c r="AA14" i="34"/>
  <c r="Z14" i="34"/>
  <c r="W14" i="34"/>
  <c r="V14" i="34"/>
  <c r="T14" i="34"/>
  <c r="U18" i="34"/>
  <c r="Y18" i="34"/>
  <c r="AA18" i="34"/>
  <c r="Z18" i="34"/>
  <c r="T18" i="34"/>
  <c r="W18" i="34"/>
  <c r="V18" i="34"/>
  <c r="U22" i="34"/>
  <c r="Y22" i="34"/>
  <c r="AA22" i="34"/>
  <c r="Z22" i="34"/>
  <c r="W22" i="34"/>
  <c r="T22" i="34"/>
  <c r="V22" i="34"/>
  <c r="U26" i="34"/>
  <c r="Y26" i="34"/>
  <c r="AA26" i="34"/>
  <c r="Z26" i="34"/>
  <c r="W26" i="34"/>
  <c r="T26" i="34"/>
  <c r="V26" i="34"/>
  <c r="U30" i="34"/>
  <c r="Y30" i="34"/>
  <c r="AA30" i="34"/>
  <c r="Z30" i="34"/>
  <c r="W30" i="34"/>
  <c r="T30" i="34"/>
  <c r="V30" i="34"/>
  <c r="U34" i="34"/>
  <c r="Y34" i="34"/>
  <c r="AA34" i="34"/>
  <c r="Z34" i="34"/>
  <c r="W34" i="34"/>
  <c r="V34" i="34"/>
  <c r="T34" i="34"/>
  <c r="U38" i="34"/>
  <c r="Y38" i="34"/>
  <c r="AA38" i="34"/>
  <c r="Z38" i="34"/>
  <c r="T38" i="34"/>
  <c r="W38" i="34"/>
  <c r="V38" i="34"/>
  <c r="U15" i="33"/>
  <c r="Y15" i="33"/>
  <c r="AA15" i="33"/>
  <c r="Z15" i="33"/>
  <c r="V15" i="33"/>
  <c r="T15" i="33"/>
  <c r="W15" i="33"/>
  <c r="U19" i="33"/>
  <c r="Y19" i="33"/>
  <c r="AA19" i="33"/>
  <c r="Z19" i="33"/>
  <c r="V19" i="33"/>
  <c r="T19" i="33"/>
  <c r="W19" i="33"/>
  <c r="U23" i="33"/>
  <c r="Y23" i="33"/>
  <c r="AA23" i="33"/>
  <c r="Z23" i="33"/>
  <c r="U27" i="33"/>
  <c r="Y27" i="33"/>
  <c r="AA27" i="33"/>
  <c r="Z27" i="33"/>
  <c r="U31" i="33"/>
  <c r="Y31" i="33"/>
  <c r="AA31" i="33"/>
  <c r="Z31" i="33"/>
  <c r="U35" i="33"/>
  <c r="Y35" i="33"/>
  <c r="AA35" i="33"/>
  <c r="Z35" i="33"/>
  <c r="U39" i="33"/>
  <c r="Y39" i="33"/>
  <c r="AA39" i="33"/>
  <c r="Z39" i="33"/>
  <c r="U12" i="32"/>
  <c r="Y12" i="32"/>
  <c r="AA12" i="32"/>
  <c r="Z12" i="32"/>
  <c r="V12" i="32"/>
  <c r="W12" i="32"/>
  <c r="T12" i="32"/>
  <c r="U16" i="32"/>
  <c r="Y16" i="32"/>
  <c r="AA16" i="32"/>
  <c r="Z16" i="32"/>
  <c r="T16" i="32"/>
  <c r="W16" i="32"/>
  <c r="V16" i="32"/>
  <c r="U20" i="32"/>
  <c r="Y20" i="32"/>
  <c r="AA20" i="32"/>
  <c r="Z20" i="32"/>
  <c r="U24" i="32"/>
  <c r="Y24" i="32"/>
  <c r="AA24" i="32"/>
  <c r="Z24" i="32"/>
  <c r="U28" i="32"/>
  <c r="Y28" i="32"/>
  <c r="AA28" i="32"/>
  <c r="Z28" i="32"/>
  <c r="U32" i="32"/>
  <c r="Y32" i="32"/>
  <c r="AA32" i="32"/>
  <c r="Z32" i="32"/>
  <c r="U36" i="32"/>
  <c r="Y36" i="32"/>
  <c r="AA36" i="32"/>
  <c r="Z36" i="32"/>
  <c r="U40" i="32"/>
  <c r="Y40" i="32"/>
  <c r="AA40" i="32"/>
  <c r="Z40" i="32"/>
  <c r="U13" i="31"/>
  <c r="Y13" i="31"/>
  <c r="AA13" i="31"/>
  <c r="Z13" i="31"/>
  <c r="V13" i="31"/>
  <c r="T13" i="31"/>
  <c r="W13" i="31"/>
  <c r="Y17" i="31"/>
  <c r="U17" i="31"/>
  <c r="AA17" i="31"/>
  <c r="Z17" i="31"/>
  <c r="V17" i="31"/>
  <c r="T17" i="31"/>
  <c r="W17" i="31"/>
  <c r="U21" i="31"/>
  <c r="Y21" i="31"/>
  <c r="AA21" i="31"/>
  <c r="Z21" i="31"/>
  <c r="V21" i="31"/>
  <c r="T21" i="31"/>
  <c r="W21" i="31"/>
  <c r="U25" i="31"/>
  <c r="Y25" i="31"/>
  <c r="AA25" i="31"/>
  <c r="Z25" i="31"/>
  <c r="V25" i="31"/>
  <c r="T25" i="31"/>
  <c r="W25" i="31"/>
  <c r="U29" i="31"/>
  <c r="Y29" i="31"/>
  <c r="AA29" i="31"/>
  <c r="Z29" i="31"/>
  <c r="V29" i="31"/>
  <c r="T29" i="31"/>
  <c r="W29" i="31"/>
  <c r="U33" i="31"/>
  <c r="Y33" i="31"/>
  <c r="AA33" i="31"/>
  <c r="Z33" i="31"/>
  <c r="V33" i="31"/>
  <c r="T33" i="31"/>
  <c r="W33" i="31"/>
  <c r="U37" i="31"/>
  <c r="Y37" i="31"/>
  <c r="AA37" i="31"/>
  <c r="Z37" i="31"/>
  <c r="V37" i="31"/>
  <c r="T37" i="31"/>
  <c r="W37" i="31"/>
  <c r="U41" i="31"/>
  <c r="Y41" i="31"/>
  <c r="AA41" i="31"/>
  <c r="Z41" i="31"/>
  <c r="V41" i="31"/>
  <c r="T41" i="31"/>
  <c r="W41" i="31"/>
  <c r="U14" i="30"/>
  <c r="Y14" i="30"/>
  <c r="AA14" i="30"/>
  <c r="Z14" i="30"/>
  <c r="W14" i="30"/>
  <c r="V14" i="30"/>
  <c r="T14" i="30"/>
  <c r="U18" i="30"/>
  <c r="Y18" i="30"/>
  <c r="AA18" i="30"/>
  <c r="Z18" i="30"/>
  <c r="W18" i="30"/>
  <c r="V18" i="30"/>
  <c r="T18" i="30"/>
  <c r="U22" i="30"/>
  <c r="AA22" i="30"/>
  <c r="Z22" i="30"/>
  <c r="Y22" i="30"/>
  <c r="W22" i="30"/>
  <c r="V22" i="30"/>
  <c r="T22" i="30"/>
  <c r="U26" i="30"/>
  <c r="AA26" i="30"/>
  <c r="Z26" i="30"/>
  <c r="Y26" i="30"/>
  <c r="W26" i="30"/>
  <c r="V26" i="30"/>
  <c r="T26" i="30"/>
  <c r="U30" i="30"/>
  <c r="AA30" i="30"/>
  <c r="Z30" i="30"/>
  <c r="Y30" i="30"/>
  <c r="W30" i="30"/>
  <c r="V30" i="30"/>
  <c r="T30" i="30"/>
  <c r="U34" i="30"/>
  <c r="AA34" i="30"/>
  <c r="Z34" i="30"/>
  <c r="Y34" i="30"/>
  <c r="W34" i="30"/>
  <c r="V34" i="30"/>
  <c r="T34" i="30"/>
  <c r="U38" i="30"/>
  <c r="AA38" i="30"/>
  <c r="Z38" i="30"/>
  <c r="Y38" i="30"/>
  <c r="W38" i="30"/>
  <c r="V38" i="30"/>
  <c r="T38" i="30"/>
  <c r="U15" i="29"/>
  <c r="AA15" i="29"/>
  <c r="Z15" i="29"/>
  <c r="Y15" i="29"/>
  <c r="V15" i="29"/>
  <c r="T15" i="29"/>
  <c r="W15" i="29"/>
  <c r="U19" i="29"/>
  <c r="AA19" i="29"/>
  <c r="Z19" i="29"/>
  <c r="Y19" i="29"/>
  <c r="V19" i="29"/>
  <c r="T19" i="29"/>
  <c r="W19" i="29"/>
  <c r="U23" i="29"/>
  <c r="AA23" i="29"/>
  <c r="Z23" i="29"/>
  <c r="Y23" i="29"/>
  <c r="V23" i="29"/>
  <c r="T23" i="29"/>
  <c r="W23" i="29"/>
  <c r="U27" i="29"/>
  <c r="AA27" i="29"/>
  <c r="Z27" i="29"/>
  <c r="Y27" i="29"/>
  <c r="V27" i="29"/>
  <c r="T27" i="29"/>
  <c r="W27" i="29"/>
  <c r="U31" i="29"/>
  <c r="AA31" i="29"/>
  <c r="Z31" i="29"/>
  <c r="Y31" i="29"/>
  <c r="V31" i="29"/>
  <c r="T31" i="29"/>
  <c r="W31" i="29"/>
  <c r="U35" i="29"/>
  <c r="AA35" i="29"/>
  <c r="Z35" i="29"/>
  <c r="Y35" i="29"/>
  <c r="V35" i="29"/>
  <c r="T35" i="29"/>
  <c r="W35" i="29"/>
  <c r="U39" i="29"/>
  <c r="AA39" i="29"/>
  <c r="Z39" i="29"/>
  <c r="Y39" i="29"/>
  <c r="V39" i="29"/>
  <c r="T39" i="29"/>
  <c r="W39" i="29"/>
  <c r="U12" i="28"/>
  <c r="AA12" i="28"/>
  <c r="Z12" i="28"/>
  <c r="Y12" i="28"/>
  <c r="U16" i="28"/>
  <c r="AA16" i="28"/>
  <c r="Z16" i="28"/>
  <c r="Y16" i="28"/>
  <c r="U20" i="28"/>
  <c r="AA20" i="28"/>
  <c r="Z20" i="28"/>
  <c r="Y20" i="28"/>
  <c r="U24" i="28"/>
  <c r="AA24" i="28"/>
  <c r="Z24" i="28"/>
  <c r="Y24" i="28"/>
  <c r="U28" i="28"/>
  <c r="AA28" i="28"/>
  <c r="Z28" i="28"/>
  <c r="Y28" i="28"/>
  <c r="U32" i="28"/>
  <c r="AA32" i="28"/>
  <c r="Z32" i="28"/>
  <c r="Y32" i="28"/>
  <c r="U36" i="28"/>
  <c r="AA36" i="28"/>
  <c r="Z36" i="28"/>
  <c r="Y36" i="28"/>
  <c r="U40" i="28"/>
  <c r="AA40" i="28"/>
  <c r="Z40" i="28"/>
  <c r="Y40" i="28"/>
  <c r="U13" i="27"/>
  <c r="AA13" i="27"/>
  <c r="Z13" i="27"/>
  <c r="Y13" i="27"/>
  <c r="W13" i="27"/>
  <c r="V13" i="27"/>
  <c r="T13" i="27"/>
  <c r="U17" i="27"/>
  <c r="AA17" i="27"/>
  <c r="Z17" i="27"/>
  <c r="Y17" i="27"/>
  <c r="W17" i="27"/>
  <c r="V17" i="27"/>
  <c r="T17" i="27"/>
  <c r="U21" i="27"/>
  <c r="AA21" i="27"/>
  <c r="Z21" i="27"/>
  <c r="Y21" i="27"/>
  <c r="W21" i="27"/>
  <c r="V21" i="27"/>
  <c r="T21" i="27"/>
  <c r="U25" i="27"/>
  <c r="AA25" i="27"/>
  <c r="Z25" i="27"/>
  <c r="Y25" i="27"/>
  <c r="W25" i="27"/>
  <c r="V25" i="27"/>
  <c r="T25" i="27"/>
  <c r="U29" i="27"/>
  <c r="AA29" i="27"/>
  <c r="Z29" i="27"/>
  <c r="Y29" i="27"/>
  <c r="W29" i="27"/>
  <c r="V29" i="27"/>
  <c r="T29" i="27"/>
  <c r="U33" i="27"/>
  <c r="AA33" i="27"/>
  <c r="Z33" i="27"/>
  <c r="Y33" i="27"/>
  <c r="W33" i="27"/>
  <c r="V33" i="27"/>
  <c r="T33" i="27"/>
  <c r="U37" i="27"/>
  <c r="AA37" i="27"/>
  <c r="Z37" i="27"/>
  <c r="Y37" i="27"/>
  <c r="W37" i="27"/>
  <c r="V37" i="27"/>
  <c r="T37" i="27"/>
  <c r="U41" i="27"/>
  <c r="AA41" i="27"/>
  <c r="Z41" i="27"/>
  <c r="Y41" i="27"/>
  <c r="W41" i="27"/>
  <c r="V41" i="27"/>
  <c r="T41" i="27"/>
  <c r="U14" i="26"/>
  <c r="AA14" i="26"/>
  <c r="Z14" i="26"/>
  <c r="Y14" i="26"/>
  <c r="V14" i="26"/>
  <c r="T14" i="26"/>
  <c r="W14" i="26"/>
  <c r="U18" i="26"/>
  <c r="AA18" i="26"/>
  <c r="Z18" i="26"/>
  <c r="Y18" i="26"/>
  <c r="V18" i="26"/>
  <c r="T18" i="26"/>
  <c r="W18" i="26"/>
  <c r="U22" i="26"/>
  <c r="AA22" i="26"/>
  <c r="Z22" i="26"/>
  <c r="Y22" i="26"/>
  <c r="V22" i="26"/>
  <c r="T22" i="26"/>
  <c r="W22" i="26"/>
  <c r="U26" i="26"/>
  <c r="AA26" i="26"/>
  <c r="Z26" i="26"/>
  <c r="Y26" i="26"/>
  <c r="V26" i="26"/>
  <c r="T26" i="26"/>
  <c r="W26" i="26"/>
  <c r="U30" i="26"/>
  <c r="Y30" i="26"/>
  <c r="AA30" i="26"/>
  <c r="Z30" i="26"/>
  <c r="V30" i="26"/>
  <c r="T30" i="26"/>
  <c r="W30" i="26"/>
  <c r="U34" i="26"/>
  <c r="Y34" i="26"/>
  <c r="Z34" i="26"/>
  <c r="AA34" i="26"/>
  <c r="V34" i="26"/>
  <c r="T34" i="26"/>
  <c r="W34" i="26"/>
  <c r="Y38" i="26"/>
  <c r="U38" i="26"/>
  <c r="AA38" i="26"/>
  <c r="Z38" i="26"/>
  <c r="V38" i="26"/>
  <c r="T38" i="26"/>
  <c r="W38" i="26"/>
  <c r="U15" i="25"/>
  <c r="Y15" i="25"/>
  <c r="AA15" i="25"/>
  <c r="Z15" i="25"/>
  <c r="W15" i="25"/>
  <c r="V15" i="25"/>
  <c r="T15" i="25"/>
  <c r="U19" i="25"/>
  <c r="Y19" i="25"/>
  <c r="AA19" i="25"/>
  <c r="Z19" i="25"/>
  <c r="W19" i="25"/>
  <c r="V19" i="25"/>
  <c r="T19" i="25"/>
  <c r="U23" i="25"/>
  <c r="Y23" i="25"/>
  <c r="AA23" i="25"/>
  <c r="Z23" i="25"/>
  <c r="W23" i="25"/>
  <c r="V23" i="25"/>
  <c r="T23" i="25"/>
  <c r="U27" i="25"/>
  <c r="Y27" i="25"/>
  <c r="AA27" i="25"/>
  <c r="Z27" i="25"/>
  <c r="W27" i="25"/>
  <c r="V27" i="25"/>
  <c r="T27" i="25"/>
  <c r="U31" i="25"/>
  <c r="Y31" i="25"/>
  <c r="AA31" i="25"/>
  <c r="Z31" i="25"/>
  <c r="W31" i="25"/>
  <c r="V31" i="25"/>
  <c r="T31" i="25"/>
  <c r="U35" i="25"/>
  <c r="Y35" i="25"/>
  <c r="AA35" i="25"/>
  <c r="Z35" i="25"/>
  <c r="W35" i="25"/>
  <c r="V35" i="25"/>
  <c r="T35" i="25"/>
  <c r="U39" i="25"/>
  <c r="Y39" i="25"/>
  <c r="AA39" i="25"/>
  <c r="Z39" i="25"/>
  <c r="W39" i="25"/>
  <c r="V39" i="25"/>
  <c r="T39" i="25"/>
  <c r="U12" i="24"/>
  <c r="Y12" i="24"/>
  <c r="AA12" i="24"/>
  <c r="Z12" i="24"/>
  <c r="V12" i="24"/>
  <c r="T12" i="24"/>
  <c r="W12" i="24"/>
  <c r="U16" i="24"/>
  <c r="Y16" i="24"/>
  <c r="Z16" i="24"/>
  <c r="AA16" i="24"/>
  <c r="V16" i="24"/>
  <c r="T16" i="24"/>
  <c r="W16" i="24"/>
  <c r="U20" i="24"/>
  <c r="Y20" i="24"/>
  <c r="AA20" i="24"/>
  <c r="Z20" i="24"/>
  <c r="V20" i="24"/>
  <c r="T20" i="24"/>
  <c r="W20" i="24"/>
  <c r="U24" i="24"/>
  <c r="Y24" i="24"/>
  <c r="Z24" i="24"/>
  <c r="AA24" i="24"/>
  <c r="V24" i="24"/>
  <c r="T24" i="24"/>
  <c r="W24" i="24"/>
  <c r="U28" i="24"/>
  <c r="Y28" i="24"/>
  <c r="AA28" i="24"/>
  <c r="Z28" i="24"/>
  <c r="V28" i="24"/>
  <c r="T28" i="24"/>
  <c r="W28" i="24"/>
  <c r="U32" i="24"/>
  <c r="Y32" i="24"/>
  <c r="Z32" i="24"/>
  <c r="AA32" i="24"/>
  <c r="V32" i="24"/>
  <c r="T32" i="24"/>
  <c r="W32" i="24"/>
  <c r="U36" i="24"/>
  <c r="Y36" i="24"/>
  <c r="AA36" i="24"/>
  <c r="Z36" i="24"/>
  <c r="V36" i="24"/>
  <c r="T36" i="24"/>
  <c r="W36" i="24"/>
  <c r="U40" i="24"/>
  <c r="Y40" i="24"/>
  <c r="Z40" i="24"/>
  <c r="AA40" i="24"/>
  <c r="V40" i="24"/>
  <c r="T40" i="24"/>
  <c r="W40" i="24"/>
  <c r="U13" i="23"/>
  <c r="Y13" i="23"/>
  <c r="Z13" i="23"/>
  <c r="AA13" i="23"/>
  <c r="W13" i="23"/>
  <c r="V13" i="23"/>
  <c r="T13" i="23"/>
  <c r="U17" i="23"/>
  <c r="Y17" i="23"/>
  <c r="AA17" i="23"/>
  <c r="Z17" i="23"/>
  <c r="W17" i="23"/>
  <c r="V17" i="23"/>
  <c r="T17" i="23"/>
  <c r="U21" i="23"/>
  <c r="Y21" i="23"/>
  <c r="Z21" i="23"/>
  <c r="AA21" i="23"/>
  <c r="W21" i="23"/>
  <c r="V21" i="23"/>
  <c r="T21" i="23"/>
  <c r="U25" i="23"/>
  <c r="Y25" i="23"/>
  <c r="AA25" i="23"/>
  <c r="Z25" i="23"/>
  <c r="W25" i="23"/>
  <c r="V25" i="23"/>
  <c r="T25" i="23"/>
  <c r="U29" i="23"/>
  <c r="Y29" i="23"/>
  <c r="Z29" i="23"/>
  <c r="AA29" i="23"/>
  <c r="V29" i="23"/>
  <c r="T29" i="23"/>
  <c r="W29" i="23"/>
  <c r="U33" i="23"/>
  <c r="Y33" i="23"/>
  <c r="AA33" i="23"/>
  <c r="Z33" i="23"/>
  <c r="V33" i="23"/>
  <c r="T33" i="23"/>
  <c r="W33" i="23"/>
  <c r="U37" i="23"/>
  <c r="Y37" i="23"/>
  <c r="Z37" i="23"/>
  <c r="AA37" i="23"/>
  <c r="V37" i="23"/>
  <c r="T37" i="23"/>
  <c r="W37" i="23"/>
  <c r="U41" i="23"/>
  <c r="Y41" i="23"/>
  <c r="AA41" i="23"/>
  <c r="Z41" i="23"/>
  <c r="V41" i="23"/>
  <c r="T41" i="23"/>
  <c r="W41" i="23"/>
  <c r="U14" i="22"/>
  <c r="Y14" i="22"/>
  <c r="AA14" i="22"/>
  <c r="Z14" i="22"/>
  <c r="W14" i="22"/>
  <c r="V14" i="22"/>
  <c r="T14" i="22"/>
  <c r="U18" i="22"/>
  <c r="Y18" i="22"/>
  <c r="Z18" i="22"/>
  <c r="AA18" i="22"/>
  <c r="W18" i="22"/>
  <c r="V18" i="22"/>
  <c r="T18" i="22"/>
  <c r="U22" i="22"/>
  <c r="Y22" i="22"/>
  <c r="AA22" i="22"/>
  <c r="Z22" i="22"/>
  <c r="W22" i="22"/>
  <c r="V22" i="22"/>
  <c r="T22" i="22"/>
  <c r="U26" i="22"/>
  <c r="Y26" i="22"/>
  <c r="Z26" i="22"/>
  <c r="AA26" i="22"/>
  <c r="W26" i="22"/>
  <c r="V26" i="22"/>
  <c r="T26" i="22"/>
  <c r="U30" i="22"/>
  <c r="Y30" i="22"/>
  <c r="AA30" i="22"/>
  <c r="Z30" i="22"/>
  <c r="W30" i="22"/>
  <c r="V30" i="22"/>
  <c r="T30" i="22"/>
  <c r="U34" i="22"/>
  <c r="Y34" i="22"/>
  <c r="Z34" i="22"/>
  <c r="AA34" i="22"/>
  <c r="W34" i="22"/>
  <c r="V34" i="22"/>
  <c r="T34" i="22"/>
  <c r="Y38" i="22"/>
  <c r="U38" i="22"/>
  <c r="AA38" i="22"/>
  <c r="Z38" i="22"/>
  <c r="W38" i="22"/>
  <c r="V38" i="22"/>
  <c r="T38" i="22"/>
  <c r="U15" i="21"/>
  <c r="Y15" i="21"/>
  <c r="AA15" i="21"/>
  <c r="Z15" i="21"/>
  <c r="V15" i="21"/>
  <c r="T15" i="21"/>
  <c r="W15" i="21"/>
  <c r="U19" i="21"/>
  <c r="Y19" i="21"/>
  <c r="AA19" i="21"/>
  <c r="Z19" i="21"/>
  <c r="V19" i="21"/>
  <c r="T19" i="21"/>
  <c r="W19" i="21"/>
  <c r="U23" i="21"/>
  <c r="Y23" i="21"/>
  <c r="AA23" i="21"/>
  <c r="Z23" i="21"/>
  <c r="V23" i="21"/>
  <c r="T23" i="21"/>
  <c r="W23" i="21"/>
  <c r="U27" i="21"/>
  <c r="Y27" i="21"/>
  <c r="AA27" i="21"/>
  <c r="Z27" i="21"/>
  <c r="V27" i="21"/>
  <c r="T27" i="21"/>
  <c r="W27" i="21"/>
  <c r="U31" i="21"/>
  <c r="Y31" i="21"/>
  <c r="AA31" i="21"/>
  <c r="Z31" i="21"/>
  <c r="V31" i="21"/>
  <c r="T31" i="21"/>
  <c r="W31" i="21"/>
  <c r="U35" i="21"/>
  <c r="Y35" i="21"/>
  <c r="AA35" i="21"/>
  <c r="Z35" i="21"/>
  <c r="V35" i="21"/>
  <c r="T35" i="21"/>
  <c r="W35" i="21"/>
  <c r="U39" i="21"/>
  <c r="Y39" i="21"/>
  <c r="AA39" i="21"/>
  <c r="Z39" i="21"/>
  <c r="V39" i="21"/>
  <c r="T39" i="21"/>
  <c r="W39" i="21"/>
  <c r="U13" i="20"/>
  <c r="Z13" i="20"/>
  <c r="Y13" i="20"/>
  <c r="AA13" i="20"/>
  <c r="T13" i="20"/>
  <c r="W13" i="20"/>
  <c r="V13" i="20"/>
  <c r="U17" i="20"/>
  <c r="Z17" i="20"/>
  <c r="Y17" i="20"/>
  <c r="AA17" i="20"/>
  <c r="T17" i="20"/>
  <c r="W17" i="20"/>
  <c r="V17" i="20"/>
  <c r="U21" i="20"/>
  <c r="AA21" i="20"/>
  <c r="Z21" i="20"/>
  <c r="Y21" i="20"/>
  <c r="T21" i="20"/>
  <c r="W21" i="20"/>
  <c r="V21" i="20"/>
  <c r="U25" i="20"/>
  <c r="AA25" i="20"/>
  <c r="Z25" i="20"/>
  <c r="Y25" i="20"/>
  <c r="T25" i="20"/>
  <c r="W25" i="20"/>
  <c r="V25" i="20"/>
  <c r="U29" i="20"/>
  <c r="AA29" i="20"/>
  <c r="Z29" i="20"/>
  <c r="Y29" i="20"/>
  <c r="T29" i="20"/>
  <c r="W29" i="20"/>
  <c r="V29" i="20"/>
  <c r="U33" i="20"/>
  <c r="AA33" i="20"/>
  <c r="Z33" i="20"/>
  <c r="Y33" i="20"/>
  <c r="T33" i="20"/>
  <c r="W33" i="20"/>
  <c r="V33" i="20"/>
  <c r="U37" i="20"/>
  <c r="AA37" i="20"/>
  <c r="Z37" i="20"/>
  <c r="Y37" i="20"/>
  <c r="T37" i="20"/>
  <c r="W37" i="20"/>
  <c r="V37" i="20"/>
  <c r="U41" i="20"/>
  <c r="AA41" i="20"/>
  <c r="Z41" i="20"/>
  <c r="Y41" i="20"/>
  <c r="T41" i="20"/>
  <c r="W41" i="20"/>
  <c r="V41" i="20"/>
  <c r="U14" i="19"/>
  <c r="AA14" i="19"/>
  <c r="Z14" i="19"/>
  <c r="Y14" i="19"/>
  <c r="W14" i="19"/>
  <c r="V14" i="19"/>
  <c r="T14" i="19"/>
  <c r="Y18" i="19"/>
  <c r="U18" i="19"/>
  <c r="AA18" i="19"/>
  <c r="Z18" i="19"/>
  <c r="W18" i="19"/>
  <c r="V18" i="19"/>
  <c r="T18" i="19"/>
  <c r="U22" i="19"/>
  <c r="Y22" i="19"/>
  <c r="AA22" i="19"/>
  <c r="Z22" i="19"/>
  <c r="W22" i="19"/>
  <c r="V22" i="19"/>
  <c r="T22" i="19"/>
  <c r="Y26" i="19"/>
  <c r="AA26" i="19"/>
  <c r="U26" i="19"/>
  <c r="Z26" i="19"/>
  <c r="Y30" i="19"/>
  <c r="U30" i="19"/>
  <c r="AA30" i="19"/>
  <c r="Z30" i="19"/>
  <c r="Y34" i="19"/>
  <c r="U34" i="19"/>
  <c r="AA34" i="19"/>
  <c r="Z34" i="19"/>
  <c r="U38" i="19"/>
  <c r="Y38" i="19"/>
  <c r="AA38" i="19"/>
  <c r="Z38" i="19"/>
  <c r="AA12" i="16"/>
  <c r="Y12" i="16"/>
  <c r="Z12" i="16"/>
  <c r="V33" i="28"/>
  <c r="T33" i="28"/>
  <c r="W33" i="28"/>
  <c r="V14" i="28"/>
  <c r="T14" i="28"/>
  <c r="W14" i="28"/>
  <c r="V18" i="28"/>
  <c r="W18" i="28"/>
  <c r="T18" i="28"/>
  <c r="V22" i="28"/>
  <c r="W22" i="28"/>
  <c r="T22" i="28"/>
  <c r="V26" i="28"/>
  <c r="T26" i="28"/>
  <c r="W26" i="28"/>
  <c r="V30" i="28"/>
  <c r="W30" i="28"/>
  <c r="T30" i="28"/>
  <c r="V34" i="28"/>
  <c r="W34" i="28"/>
  <c r="T34" i="28"/>
  <c r="V38" i="28"/>
  <c r="W38" i="28"/>
  <c r="T38" i="28"/>
  <c r="V13" i="28"/>
  <c r="T13" i="28"/>
  <c r="W13" i="28"/>
  <c r="V21" i="28"/>
  <c r="T21" i="28"/>
  <c r="W21" i="28"/>
  <c r="V29" i="28"/>
  <c r="T29" i="28"/>
  <c r="W29" i="28"/>
  <c r="V37" i="28"/>
  <c r="T37" i="28"/>
  <c r="W37" i="28"/>
  <c r="V15" i="28"/>
  <c r="T15" i="28"/>
  <c r="W15" i="28"/>
  <c r="V19" i="28"/>
  <c r="T19" i="28"/>
  <c r="W19" i="28"/>
  <c r="V23" i="28"/>
  <c r="T23" i="28"/>
  <c r="W23" i="28"/>
  <c r="V27" i="28"/>
  <c r="T27" i="28"/>
  <c r="W27" i="28"/>
  <c r="V31" i="28"/>
  <c r="T31" i="28"/>
  <c r="W31" i="28"/>
  <c r="V35" i="28"/>
  <c r="T35" i="28"/>
  <c r="W35" i="28"/>
  <c r="V39" i="28"/>
  <c r="T39" i="28"/>
  <c r="W39" i="28"/>
  <c r="V17" i="28"/>
  <c r="T17" i="28"/>
  <c r="W17" i="28"/>
  <c r="V25" i="28"/>
  <c r="T25" i="28"/>
  <c r="W25" i="28"/>
  <c r="V41" i="28"/>
  <c r="T41" i="28"/>
  <c r="W41" i="28"/>
  <c r="V12" i="28"/>
  <c r="T12" i="28"/>
  <c r="W12" i="28"/>
  <c r="V16" i="28"/>
  <c r="T16" i="28"/>
  <c r="W16" i="28"/>
  <c r="V20" i="28"/>
  <c r="W20" i="28"/>
  <c r="T20" i="28"/>
  <c r="V24" i="28"/>
  <c r="W24" i="28"/>
  <c r="T24" i="28"/>
  <c r="V28" i="28"/>
  <c r="T28" i="28"/>
  <c r="W28" i="28"/>
  <c r="V32" i="28"/>
  <c r="W32" i="28"/>
  <c r="T32" i="28"/>
  <c r="V36" i="28"/>
  <c r="W36" i="28"/>
  <c r="T36" i="28"/>
  <c r="V40" i="28"/>
  <c r="W40" i="28"/>
  <c r="T40" i="28"/>
  <c r="W31" i="19"/>
  <c r="V31" i="19"/>
  <c r="T31" i="19"/>
  <c r="W39" i="19"/>
  <c r="V39" i="19"/>
  <c r="T39" i="19"/>
  <c r="W24" i="19"/>
  <c r="V24" i="19"/>
  <c r="T24" i="19"/>
  <c r="W28" i="19"/>
  <c r="T28" i="19"/>
  <c r="V28" i="19"/>
  <c r="W32" i="19"/>
  <c r="T32" i="19"/>
  <c r="V32" i="19"/>
  <c r="W36" i="19"/>
  <c r="T36" i="19"/>
  <c r="V36" i="19"/>
  <c r="W40" i="19"/>
  <c r="T40" i="19"/>
  <c r="V40" i="19"/>
  <c r="W27" i="19"/>
  <c r="V27" i="19"/>
  <c r="T27" i="19"/>
  <c r="W25" i="19"/>
  <c r="T25" i="19"/>
  <c r="V25" i="19"/>
  <c r="W29" i="19"/>
  <c r="V29" i="19"/>
  <c r="T29" i="19"/>
  <c r="W33" i="19"/>
  <c r="V33" i="19"/>
  <c r="T33" i="19"/>
  <c r="W37" i="19"/>
  <c r="V37" i="19"/>
  <c r="T37" i="19"/>
  <c r="W41" i="19"/>
  <c r="V41" i="19"/>
  <c r="T41" i="19"/>
  <c r="W23" i="19"/>
  <c r="T23" i="19"/>
  <c r="V23" i="19"/>
  <c r="W35" i="19"/>
  <c r="V35" i="19"/>
  <c r="T35" i="19"/>
  <c r="W26" i="19"/>
  <c r="V26" i="19"/>
  <c r="T26" i="19"/>
  <c r="W30" i="19"/>
  <c r="T30" i="19"/>
  <c r="V30" i="19"/>
  <c r="W34" i="19"/>
  <c r="T34" i="19"/>
  <c r="V34" i="19"/>
  <c r="W38" i="19"/>
  <c r="T38" i="19"/>
  <c r="V38" i="19"/>
  <c r="W26" i="18"/>
  <c r="V26" i="18"/>
  <c r="T26" i="18"/>
  <c r="W34" i="18"/>
  <c r="T34" i="18"/>
  <c r="V34" i="18"/>
  <c r="W11" i="18"/>
  <c r="T11" i="18"/>
  <c r="V11" i="18"/>
  <c r="W15" i="18"/>
  <c r="V15" i="18"/>
  <c r="T15" i="18"/>
  <c r="W19" i="18"/>
  <c r="T19" i="18"/>
  <c r="V19" i="18"/>
  <c r="W23" i="18"/>
  <c r="T23" i="18"/>
  <c r="V23" i="18"/>
  <c r="W27" i="18"/>
  <c r="T27" i="18"/>
  <c r="V27" i="18"/>
  <c r="W31" i="18"/>
  <c r="T31" i="18"/>
  <c r="V31" i="18"/>
  <c r="W35" i="18"/>
  <c r="T35" i="18"/>
  <c r="V35" i="18"/>
  <c r="W39" i="18"/>
  <c r="T39" i="18"/>
  <c r="V39" i="18"/>
  <c r="W18" i="18"/>
  <c r="V18" i="18"/>
  <c r="T18" i="18"/>
  <c r="W22" i="18"/>
  <c r="V22" i="18"/>
  <c r="T22" i="18"/>
  <c r="W38" i="18"/>
  <c r="T38" i="18"/>
  <c r="V38" i="18"/>
  <c r="W12" i="18"/>
  <c r="V12" i="18"/>
  <c r="T12" i="18"/>
  <c r="W16" i="18"/>
  <c r="T16" i="18"/>
  <c r="V16" i="18"/>
  <c r="W20" i="18"/>
  <c r="V20" i="18"/>
  <c r="T20" i="18"/>
  <c r="W24" i="18"/>
  <c r="V24" i="18"/>
  <c r="T24" i="18"/>
  <c r="W28" i="18"/>
  <c r="V28" i="18"/>
  <c r="T28" i="18"/>
  <c r="W32" i="18"/>
  <c r="V32" i="18"/>
  <c r="T32" i="18"/>
  <c r="W36" i="18"/>
  <c r="T36" i="18"/>
  <c r="V36" i="18"/>
  <c r="W40" i="18"/>
  <c r="T40" i="18"/>
  <c r="V40" i="18"/>
  <c r="W14" i="18"/>
  <c r="T14" i="18"/>
  <c r="V14" i="18"/>
  <c r="W30" i="18"/>
  <c r="T30" i="18"/>
  <c r="V30" i="18"/>
  <c r="W13" i="18"/>
  <c r="T13" i="18"/>
  <c r="V13" i="18"/>
  <c r="W17" i="18"/>
  <c r="V17" i="18"/>
  <c r="T17" i="18"/>
  <c r="W21" i="18"/>
  <c r="T21" i="18"/>
  <c r="V21" i="18"/>
  <c r="W25" i="18"/>
  <c r="T25" i="18"/>
  <c r="V25" i="18"/>
  <c r="W29" i="18"/>
  <c r="T29" i="18"/>
  <c r="V29" i="18"/>
  <c r="W33" i="18"/>
  <c r="V33" i="18"/>
  <c r="T33" i="18"/>
  <c r="W37" i="18"/>
  <c r="V37" i="18"/>
  <c r="T37" i="18"/>
  <c r="W41" i="18"/>
  <c r="V41" i="18"/>
  <c r="T41" i="18"/>
  <c r="V17" i="32"/>
  <c r="T17" i="32"/>
  <c r="W17" i="32"/>
  <c r="V25" i="32"/>
  <c r="W25" i="32"/>
  <c r="T25" i="32"/>
  <c r="V37" i="32"/>
  <c r="T37" i="32"/>
  <c r="W37" i="32"/>
  <c r="V18" i="32"/>
  <c r="W18" i="32"/>
  <c r="T18" i="32"/>
  <c r="V22" i="32"/>
  <c r="T22" i="32"/>
  <c r="W22" i="32"/>
  <c r="V26" i="32"/>
  <c r="T26" i="32"/>
  <c r="W26" i="32"/>
  <c r="V30" i="32"/>
  <c r="T30" i="32"/>
  <c r="W30" i="32"/>
  <c r="V34" i="32"/>
  <c r="W34" i="32"/>
  <c r="T34" i="32"/>
  <c r="V38" i="32"/>
  <c r="W38" i="32"/>
  <c r="T38" i="32"/>
  <c r="V33" i="32"/>
  <c r="T33" i="32"/>
  <c r="W33" i="32"/>
  <c r="V19" i="32"/>
  <c r="W19" i="32"/>
  <c r="T19" i="32"/>
  <c r="V23" i="32"/>
  <c r="W23" i="32"/>
  <c r="T23" i="32"/>
  <c r="V27" i="32"/>
  <c r="W27" i="32"/>
  <c r="T27" i="32"/>
  <c r="V31" i="32"/>
  <c r="W31" i="32"/>
  <c r="T31" i="32"/>
  <c r="V35" i="32"/>
  <c r="T35" i="32"/>
  <c r="W35" i="32"/>
  <c r="V39" i="32"/>
  <c r="T39" i="32"/>
  <c r="W39" i="32"/>
  <c r="V21" i="32"/>
  <c r="W21" i="32"/>
  <c r="T21" i="32"/>
  <c r="V29" i="32"/>
  <c r="W29" i="32"/>
  <c r="T29" i="32"/>
  <c r="V41" i="32"/>
  <c r="W41" i="32"/>
  <c r="T41" i="32"/>
  <c r="V20" i="32"/>
  <c r="T20" i="32"/>
  <c r="W20" i="32"/>
  <c r="V24" i="32"/>
  <c r="T24" i="32"/>
  <c r="W24" i="32"/>
  <c r="V28" i="32"/>
  <c r="T28" i="32"/>
  <c r="W28" i="32"/>
  <c r="V32" i="32"/>
  <c r="W32" i="32"/>
  <c r="T32" i="32"/>
  <c r="V36" i="32"/>
  <c r="W36" i="32"/>
  <c r="T36" i="32"/>
  <c r="V40" i="32"/>
  <c r="T40" i="32"/>
  <c r="W40" i="32"/>
  <c r="T24" i="33"/>
  <c r="V24" i="33"/>
  <c r="W24" i="33"/>
  <c r="T36" i="33"/>
  <c r="V36" i="33"/>
  <c r="W36" i="33"/>
  <c r="V21" i="33"/>
  <c r="T21" i="33"/>
  <c r="W21" i="33"/>
  <c r="V25" i="33"/>
  <c r="T25" i="33"/>
  <c r="W25" i="33"/>
  <c r="V29" i="33"/>
  <c r="T29" i="33"/>
  <c r="W29" i="33"/>
  <c r="V33" i="33"/>
  <c r="T33" i="33"/>
  <c r="W33" i="33"/>
  <c r="V37" i="33"/>
  <c r="T37" i="33"/>
  <c r="W37" i="33"/>
  <c r="V41" i="33"/>
  <c r="T41" i="33"/>
  <c r="W41" i="33"/>
  <c r="T32" i="33"/>
  <c r="V32" i="33"/>
  <c r="W32" i="33"/>
  <c r="T22" i="33"/>
  <c r="V22" i="33"/>
  <c r="W22" i="33"/>
  <c r="T38" i="33"/>
  <c r="V38" i="33"/>
  <c r="W38" i="33"/>
  <c r="T20" i="33"/>
  <c r="V20" i="33"/>
  <c r="W20" i="33"/>
  <c r="T28" i="33"/>
  <c r="W28" i="33"/>
  <c r="V28" i="33"/>
  <c r="T40" i="33"/>
  <c r="V40" i="33"/>
  <c r="W40" i="33"/>
  <c r="W26" i="33"/>
  <c r="T26" i="33"/>
  <c r="V26" i="33"/>
  <c r="T30" i="33"/>
  <c r="V30" i="33"/>
  <c r="W30" i="33"/>
  <c r="T34" i="33"/>
  <c r="V34" i="33"/>
  <c r="W34" i="33"/>
  <c r="V23" i="33"/>
  <c r="T23" i="33"/>
  <c r="W23" i="33"/>
  <c r="V27" i="33"/>
  <c r="T27" i="33"/>
  <c r="W27" i="33"/>
  <c r="V31" i="33"/>
  <c r="T31" i="33"/>
  <c r="W31" i="33"/>
  <c r="V35" i="33"/>
  <c r="T35" i="33"/>
  <c r="W35" i="33"/>
  <c r="V39" i="33"/>
  <c r="T39" i="33"/>
  <c r="W39" i="33"/>
  <c r="V12" i="16"/>
  <c r="W12" i="16"/>
  <c r="T12" i="16"/>
  <c r="T11" i="16"/>
  <c r="A12" i="20"/>
  <c r="A13" i="16"/>
  <c r="U13" i="16" s="1"/>
  <c r="V11" i="16"/>
  <c r="W11" i="16"/>
  <c r="U12" i="20" l="1"/>
  <c r="Y12" i="20"/>
  <c r="AA12" i="20"/>
  <c r="Z12" i="20"/>
  <c r="W12" i="20"/>
  <c r="V12" i="20"/>
  <c r="T12" i="20"/>
  <c r="Y13" i="16"/>
  <c r="Z13" i="16"/>
  <c r="AA13" i="16"/>
  <c r="V13" i="16"/>
  <c r="W13" i="16"/>
  <c r="T13" i="16"/>
  <c r="A14" i="16"/>
  <c r="U14" i="16" s="1"/>
  <c r="Y14" i="16" l="1"/>
  <c r="Z14" i="16"/>
  <c r="AA14" i="16"/>
  <c r="W14" i="16"/>
  <c r="T14" i="16"/>
  <c r="V14" i="16"/>
  <c r="A15" i="16"/>
  <c r="U15" i="16" s="1"/>
  <c r="Z15" i="16" l="1"/>
  <c r="AA15" i="16"/>
  <c r="Y15" i="16"/>
  <c r="W15" i="16"/>
  <c r="T15" i="16"/>
  <c r="V15" i="16"/>
  <c r="A16" i="16"/>
  <c r="U16" i="16" s="1"/>
  <c r="AA16" i="16" l="1"/>
  <c r="Y16" i="16"/>
  <c r="Z16" i="16"/>
  <c r="V16" i="16"/>
  <c r="W16" i="16"/>
  <c r="T16" i="16"/>
  <c r="A17" i="16"/>
  <c r="U17" i="16" s="1"/>
  <c r="Y17" i="16" l="1"/>
  <c r="Z17" i="16"/>
  <c r="AA17" i="16"/>
  <c r="V17" i="16"/>
  <c r="W17" i="16"/>
  <c r="T17" i="16"/>
  <c r="A18" i="16"/>
  <c r="U18" i="16" s="1"/>
  <c r="Y18" i="16" l="1"/>
  <c r="Z18" i="16"/>
  <c r="AA18" i="16"/>
  <c r="W18" i="16"/>
  <c r="T18" i="16"/>
  <c r="V18" i="16"/>
  <c r="A19" i="16"/>
  <c r="U19" i="16" s="1"/>
  <c r="Z19" i="16" l="1"/>
  <c r="AA19" i="16"/>
  <c r="Y19" i="16"/>
  <c r="W19" i="16"/>
  <c r="T19" i="16"/>
  <c r="V19" i="16"/>
  <c r="A20" i="16"/>
  <c r="U20" i="16" s="1"/>
  <c r="AA20" i="16" l="1"/>
  <c r="Y20" i="16"/>
  <c r="Z20" i="16"/>
  <c r="V20" i="16"/>
  <c r="W20" i="16"/>
  <c r="T20" i="16"/>
  <c r="A21" i="16"/>
  <c r="U21" i="16" s="1"/>
  <c r="Y21" i="16" l="1"/>
  <c r="Z21" i="16"/>
  <c r="AA21" i="16"/>
  <c r="V21" i="16"/>
  <c r="W21" i="16"/>
  <c r="T21" i="16"/>
  <c r="A22" i="16"/>
  <c r="U22" i="16" s="1"/>
  <c r="Y22" i="16" l="1"/>
  <c r="Z22" i="16"/>
  <c r="AA22" i="16"/>
  <c r="W22" i="16"/>
  <c r="T22" i="16"/>
  <c r="V22" i="16"/>
  <c r="A23" i="16"/>
  <c r="U23" i="16" s="1"/>
  <c r="Z23" i="16" l="1"/>
  <c r="AA23" i="16"/>
  <c r="Y23" i="16"/>
  <c r="W23" i="16"/>
  <c r="T23" i="16"/>
  <c r="V23" i="16"/>
  <c r="A24" i="16"/>
  <c r="U24" i="16" s="1"/>
  <c r="AA24" i="16" l="1"/>
  <c r="Y24" i="16"/>
  <c r="Z24" i="16"/>
  <c r="V24" i="16"/>
  <c r="W24" i="16"/>
  <c r="T24" i="16"/>
  <c r="A25" i="16"/>
  <c r="U25" i="16" s="1"/>
  <c r="Y25" i="16" l="1"/>
  <c r="Z25" i="16"/>
  <c r="AA25" i="16"/>
  <c r="V25" i="16"/>
  <c r="W25" i="16"/>
  <c r="T25" i="16"/>
  <c r="A26" i="16"/>
  <c r="U26" i="16" s="1"/>
  <c r="Y26" i="16" l="1"/>
  <c r="Z26" i="16"/>
  <c r="AA26" i="16"/>
  <c r="W26" i="16"/>
  <c r="T26" i="16"/>
  <c r="V26" i="16"/>
  <c r="A27" i="16"/>
  <c r="U27" i="16" s="1"/>
  <c r="Z27" i="16" l="1"/>
  <c r="AA27" i="16"/>
  <c r="Y27" i="16"/>
  <c r="W27" i="16"/>
  <c r="T27" i="16"/>
  <c r="V27" i="16"/>
  <c r="A28" i="16"/>
  <c r="U28" i="16" s="1"/>
  <c r="AA28" i="16" l="1"/>
  <c r="Y28" i="16"/>
  <c r="Z28" i="16"/>
  <c r="V28" i="16"/>
  <c r="W28" i="16"/>
  <c r="T28" i="16"/>
  <c r="A29" i="16"/>
  <c r="U29" i="16" s="1"/>
  <c r="Y29" i="16" l="1"/>
  <c r="Z29" i="16"/>
  <c r="AA29" i="16"/>
  <c r="V29" i="16"/>
  <c r="W29" i="16"/>
  <c r="T29" i="16"/>
  <c r="A30" i="16"/>
  <c r="U30" i="16" s="1"/>
  <c r="Y30" i="16" l="1"/>
  <c r="Z30" i="16"/>
  <c r="AA30" i="16"/>
  <c r="W30" i="16"/>
  <c r="T30" i="16"/>
  <c r="V30" i="16"/>
  <c r="A31" i="16"/>
  <c r="U31" i="16" s="1"/>
  <c r="Z31" i="16" l="1"/>
  <c r="AA31" i="16"/>
  <c r="Y31" i="16"/>
  <c r="W31" i="16"/>
  <c r="T31" i="16"/>
  <c r="V31" i="16"/>
  <c r="A32" i="16"/>
  <c r="U32" i="16" s="1"/>
  <c r="AA32" i="16" l="1"/>
  <c r="Y32" i="16"/>
  <c r="Z32" i="16"/>
  <c r="V32" i="16"/>
  <c r="W32" i="16"/>
  <c r="T32" i="16"/>
  <c r="A33" i="16"/>
  <c r="U33" i="16" s="1"/>
  <c r="Y33" i="16" l="1"/>
  <c r="Z33" i="16"/>
  <c r="AA33" i="16"/>
  <c r="V33" i="16"/>
  <c r="W33" i="16"/>
  <c r="T33" i="16"/>
  <c r="A34" i="16"/>
  <c r="U34" i="16" s="1"/>
  <c r="Y34" i="16" l="1"/>
  <c r="Z34" i="16"/>
  <c r="AA34" i="16"/>
  <c r="W34" i="16"/>
  <c r="T34" i="16"/>
  <c r="V34" i="16"/>
  <c r="A35" i="16"/>
  <c r="U35" i="16" s="1"/>
  <c r="Z35" i="16" l="1"/>
  <c r="AA35" i="16"/>
  <c r="Y35" i="16"/>
  <c r="W35" i="16"/>
  <c r="T35" i="16"/>
  <c r="V35" i="16"/>
  <c r="A36" i="16"/>
  <c r="U36" i="16" s="1"/>
  <c r="AA36" i="16" l="1"/>
  <c r="Y36" i="16"/>
  <c r="Z36" i="16"/>
  <c r="V36" i="16"/>
  <c r="W36" i="16"/>
  <c r="T36" i="16"/>
  <c r="A37" i="16"/>
  <c r="U37" i="16" s="1"/>
  <c r="Y37" i="16" l="1"/>
  <c r="Z37" i="16"/>
  <c r="AA37" i="16"/>
  <c r="V37" i="16"/>
  <c r="W37" i="16"/>
  <c r="T37" i="16"/>
  <c r="A38" i="16"/>
  <c r="U38" i="16" s="1"/>
  <c r="Y38" i="16" l="1"/>
  <c r="Z38" i="16"/>
  <c r="AA38" i="16"/>
  <c r="W38" i="16"/>
  <c r="T38" i="16"/>
  <c r="V38" i="16"/>
  <c r="A39" i="16"/>
  <c r="U39" i="16" s="1"/>
  <c r="Z39" i="16" l="1"/>
  <c r="AA39" i="16"/>
  <c r="Y39" i="16"/>
  <c r="W39" i="16"/>
  <c r="T39" i="16"/>
  <c r="V39" i="16"/>
  <c r="A40" i="16"/>
  <c r="U40" i="16" s="1"/>
  <c r="Y40" i="16" l="1"/>
  <c r="Z40" i="16"/>
  <c r="AA40" i="16"/>
  <c r="V40" i="16"/>
  <c r="W40" i="16"/>
  <c r="T40" i="16"/>
  <c r="A41" i="16"/>
  <c r="U41" i="16" s="1"/>
  <c r="Z41" i="16" l="1"/>
  <c r="AA41" i="16"/>
  <c r="Y41" i="16"/>
  <c r="V41" i="16"/>
  <c r="W41" i="16"/>
  <c r="T41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<sst xmlns="http://schemas.openxmlformats.org/spreadsheetml/2006/main" count="3120" uniqueCount="819">
  <si>
    <t>Ei yhdistystä</t>
  </si>
  <si>
    <t>EiYhd</t>
  </si>
  <si>
    <t>Kilta</t>
  </si>
  <si>
    <t>MuuKilta</t>
  </si>
  <si>
    <t>PKPRKi</t>
  </si>
  <si>
    <t>Joensuun Reserviläiset Ry</t>
  </si>
  <si>
    <t>JoeRes</t>
  </si>
  <si>
    <t>Pyhäselän Reserviläiset Ry</t>
  </si>
  <si>
    <t>PyhRes</t>
  </si>
  <si>
    <t>Outokummun Reserviläiset Ry</t>
  </si>
  <si>
    <t>OkuRes</t>
  </si>
  <si>
    <t>Liperin Reserviläiset Ry</t>
  </si>
  <si>
    <t>LipRes</t>
  </si>
  <si>
    <t>Kontiolahden Reserviläiset Ry</t>
  </si>
  <si>
    <t>KonRes</t>
  </si>
  <si>
    <t>Polvijärven Reserviläiset Ry</t>
  </si>
  <si>
    <t>PolRes</t>
  </si>
  <si>
    <t>Kiteen Reserviläiset Ry</t>
  </si>
  <si>
    <t>KitRes</t>
  </si>
  <si>
    <t>Rääkkylän Reserviläiset Ry</t>
  </si>
  <si>
    <t>RääRes</t>
  </si>
  <si>
    <t>Kesälahden Reserviläiset Ry</t>
  </si>
  <si>
    <t>KesRes</t>
  </si>
  <si>
    <t>Nurmeksen Reservinaliupseerit Ry</t>
  </si>
  <si>
    <t>NurRes</t>
  </si>
  <si>
    <t>Lieksan Reserviläiset Ry</t>
  </si>
  <si>
    <t>LieRes</t>
  </si>
  <si>
    <t>Ilomantsin Reserviläiset Ry</t>
  </si>
  <si>
    <t>IlomRes</t>
  </si>
  <si>
    <t>Pohjois-Karjalan Rauhanturvaajat Ry</t>
  </si>
  <si>
    <t>PkRau</t>
  </si>
  <si>
    <t>Rveh</t>
  </si>
  <si>
    <t>Outokummun Reserviupseerit Ry</t>
  </si>
  <si>
    <t>OkuRu</t>
  </si>
  <si>
    <t>Kontiolahden Reserviupseerit Ry</t>
  </si>
  <si>
    <t>KonRu</t>
  </si>
  <si>
    <t>Valtimon Reserviupseerit Ry</t>
  </si>
  <si>
    <t>ValRu</t>
  </si>
  <si>
    <t>Liperin Reserviupseerit Ry</t>
  </si>
  <si>
    <t>LipRu</t>
  </si>
  <si>
    <t>Joensuun Reserviupseerit ry</t>
  </si>
  <si>
    <t>JoeRU</t>
  </si>
  <si>
    <t>Jääk</t>
  </si>
  <si>
    <t>Korpr</t>
  </si>
  <si>
    <t>Kers</t>
  </si>
  <si>
    <t>Ylik</t>
  </si>
  <si>
    <t>Vääp</t>
  </si>
  <si>
    <t>Yliv</t>
  </si>
  <si>
    <t>Sotmes</t>
  </si>
  <si>
    <t>Vänr</t>
  </si>
  <si>
    <t>Ltn</t>
  </si>
  <si>
    <t>Ylil</t>
  </si>
  <si>
    <t>Kapt</t>
  </si>
  <si>
    <t>Maj</t>
  </si>
  <si>
    <t>Evl</t>
  </si>
  <si>
    <t>Ev</t>
  </si>
  <si>
    <t>Ei Arvoa</t>
  </si>
  <si>
    <t>Rj</t>
  </si>
  <si>
    <t>Pion</t>
  </si>
  <si>
    <t>Ylirj</t>
  </si>
  <si>
    <t>Juuan Reserviläiset Ry</t>
  </si>
  <si>
    <t>JuuRes</t>
  </si>
  <si>
    <t>Enon Reserviläiset Ry</t>
  </si>
  <si>
    <t>Yhdistys_kok</t>
  </si>
  <si>
    <t>Joukkue</t>
  </si>
  <si>
    <t>Kenr</t>
  </si>
  <si>
    <t>code</t>
  </si>
  <si>
    <t>level</t>
  </si>
  <si>
    <t>classificationItemName</t>
  </si>
  <si>
    <t>'01'</t>
  </si>
  <si>
    <t>Uusimaa</t>
  </si>
  <si>
    <t>'02'</t>
  </si>
  <si>
    <t>Varsinais-Suomi</t>
  </si>
  <si>
    <t>'04'</t>
  </si>
  <si>
    <t>Satakunta</t>
  </si>
  <si>
    <t>'05'</t>
  </si>
  <si>
    <t>Kanta-Häme</t>
  </si>
  <si>
    <t>'06'</t>
  </si>
  <si>
    <t>Pirkanmaa</t>
  </si>
  <si>
    <t>'07'</t>
  </si>
  <si>
    <t>Päijät-Häme</t>
  </si>
  <si>
    <t>'08'</t>
  </si>
  <si>
    <t>Kymenlaakso</t>
  </si>
  <si>
    <t>'09'</t>
  </si>
  <si>
    <t>Etelä-Karjala</t>
  </si>
  <si>
    <t>'10'</t>
  </si>
  <si>
    <t>Etelä-Savo</t>
  </si>
  <si>
    <t>'11'</t>
  </si>
  <si>
    <t>Pohjois-Savo</t>
  </si>
  <si>
    <t>'12'</t>
  </si>
  <si>
    <t>Pohjois-Karjala</t>
  </si>
  <si>
    <t>'13'</t>
  </si>
  <si>
    <t>Keski-Suomi</t>
  </si>
  <si>
    <t>'14'</t>
  </si>
  <si>
    <t>Etelä-Pohjanmaa</t>
  </si>
  <si>
    <t>'15'</t>
  </si>
  <si>
    <t>Pohjanmaa</t>
  </si>
  <si>
    <t>'16'</t>
  </si>
  <si>
    <t>Keski-Pohjanmaa</t>
  </si>
  <si>
    <t>'17'</t>
  </si>
  <si>
    <t>Pohjois-Pohjanmaa</t>
  </si>
  <si>
    <t>'18'</t>
  </si>
  <si>
    <t>Kainuu</t>
  </si>
  <si>
    <t>'19'</t>
  </si>
  <si>
    <t>Lappi</t>
  </si>
  <si>
    <t>'21'</t>
  </si>
  <si>
    <t>Ahvenanmaa</t>
  </si>
  <si>
    <t>Pistooli</t>
  </si>
  <si>
    <t>H</t>
  </si>
  <si>
    <t>H35</t>
  </si>
  <si>
    <t>H40</t>
  </si>
  <si>
    <t>H45</t>
  </si>
  <si>
    <t>H50</t>
  </si>
  <si>
    <t>km</t>
  </si>
  <si>
    <t>H55</t>
  </si>
  <si>
    <t>H60</t>
  </si>
  <si>
    <t>H65</t>
  </si>
  <si>
    <t>H70</t>
  </si>
  <si>
    <t>H75</t>
  </si>
  <si>
    <t>H80</t>
  </si>
  <si>
    <t>D</t>
  </si>
  <si>
    <t>D50</t>
  </si>
  <si>
    <t>Viestit</t>
  </si>
  <si>
    <t>H100</t>
  </si>
  <si>
    <t>H120</t>
  </si>
  <si>
    <t>H140</t>
  </si>
  <si>
    <t>Tav</t>
  </si>
  <si>
    <t>RUL PIIRIT</t>
  </si>
  <si>
    <t>Etelä-Hämeen Reserviupseeripiiri ry</t>
  </si>
  <si>
    <t>Etelä-Karjalan Reserviupseeripiiri ry</t>
  </si>
  <si>
    <t>Etelä-Pohjanmaan Reserviupseeripiiri ry</t>
  </si>
  <si>
    <t>Helsingin Reserviupseeripiiri ry</t>
  </si>
  <si>
    <t>Kainuun Reserviupseeripiiri ry</t>
  </si>
  <si>
    <t xml:space="preserve">Keski-Pohjanmaan Reserviupseeripiiri ry </t>
  </si>
  <si>
    <t>Keski-Suomen Reserviupseeripiiri ry</t>
  </si>
  <si>
    <t>Kymenlaakson Reserviupseeripiiri ry</t>
  </si>
  <si>
    <t>Lapin Reserviupseeripiiri ry</t>
  </si>
  <si>
    <t>Opiskelijain Reserviupseeripiiri ry</t>
  </si>
  <si>
    <t>Pirkanmaan Reserviupseeripiiri ry</t>
  </si>
  <si>
    <t>Pohjois-Karjalan Reserviupseeripiiri ry</t>
  </si>
  <si>
    <t>Pohjois-Pohjanmaan Reserviupseeripiiri ry</t>
  </si>
  <si>
    <t>Pohjois-Savon Reserviupseeripiiri ry</t>
  </si>
  <si>
    <t>Akaan Reserviupseerikerho ry</t>
  </si>
  <si>
    <t>Imatran Reserviupseerikerho ry</t>
  </si>
  <si>
    <t>Alahärmän Reserviupseerikerho ry</t>
  </si>
  <si>
    <t>Espoo-Kauniainen Reserviupseerit ry Esbo-Grankulla Reservofficerare rf</t>
  </si>
  <si>
    <t>Hyrynsalmen Reserviupseerikerho ry</t>
  </si>
  <si>
    <t xml:space="preserve">Haapajärven Reserviupseerikerho ry </t>
  </si>
  <si>
    <t>Haapamäen Reserviupseerikerho ry</t>
  </si>
  <si>
    <t>Elimäen Reserviupseerikerho ry</t>
  </si>
  <si>
    <t>Enontekiön Reserviupseerit ry</t>
  </si>
  <si>
    <t>Akateeminen Maanpuolustusyhdistys ARU ry</t>
  </si>
  <si>
    <t>Hämeenkyrön Seudun Reserviupseerikerho ry</t>
  </si>
  <si>
    <t>Ilomantsin Reserviupseerikerho ry</t>
  </si>
  <si>
    <t>Haapaveden Reserviupseerikerho ry</t>
  </si>
  <si>
    <t>Iisalmen Reserviupseerikerho ry</t>
  </si>
  <si>
    <t>Forssan Seudun Reserviupseerit ry</t>
  </si>
  <si>
    <t>Joutsenon Reserviupseerikerho ry</t>
  </si>
  <si>
    <t>Alajärven Reserviupseerikerho ry</t>
  </si>
  <si>
    <t>Helsingfors Svenska Reservofficersklubb r.f.</t>
  </si>
  <si>
    <t>Kajaanin Reserviupseerikerho ry</t>
  </si>
  <si>
    <t>Kalajoen Reserviupseerikerho ry</t>
  </si>
  <si>
    <t xml:space="preserve">Hankasalmen Reserviupseerit ry </t>
  </si>
  <si>
    <t>Haminan Reserviupseerikerho ry</t>
  </si>
  <si>
    <t>Inarin Reservinupseerit ry</t>
  </si>
  <si>
    <t>JARU Jyväskylän Akateemiset Reservinupseerit ry</t>
  </si>
  <si>
    <t>Ikaalisten Reserviupseerikerho ry</t>
  </si>
  <si>
    <t>Iin Seudun Reserviupseerit</t>
  </si>
  <si>
    <t>Keiteleen Reserviupseerikerho</t>
  </si>
  <si>
    <t>Hattulan-Tyrvännön Reserviupseerikerho ry</t>
  </si>
  <si>
    <t>Lappeenrannan Reserviupseerikerho ry</t>
  </si>
  <si>
    <t>Alavuden Reserviupseerikerho ry</t>
  </si>
  <si>
    <t>Helsingin Reservimeriupseerit ry</t>
  </si>
  <si>
    <t>Kuhmon Reserviupseerit ry</t>
  </si>
  <si>
    <t>Kalajokilaakson Reserviupseerikerho ry</t>
  </si>
  <si>
    <t xml:space="preserve">Joutsan Reserviupseerit ry </t>
  </si>
  <si>
    <t>Iitin Reserviupseerikerho</t>
  </si>
  <si>
    <t>Kemijärven Reservinupseerit ry</t>
  </si>
  <si>
    <t>KORES Kuopion Opiskelevat Reserviläiset ry</t>
  </si>
  <si>
    <t>Juupajoen Reserviupseerikerho</t>
  </si>
  <si>
    <t>Juuan Reserviupseerit ry</t>
  </si>
  <si>
    <t>Kempeleen Reserviupseerikerho ry</t>
  </si>
  <si>
    <t>Kiuruveden Reserviupseerikerho ry</t>
  </si>
  <si>
    <t>Hauhon Reserviupseerikerho ry</t>
  </si>
  <si>
    <t>Lemin Reserviupseerikerho ry</t>
  </si>
  <si>
    <t>Evijärven Reserviupseerit ry</t>
  </si>
  <si>
    <t>Helsingin Reservinupseerien Jääkärikerho ry</t>
  </si>
  <si>
    <t>Paltamon Reserviupseerikerho ry</t>
  </si>
  <si>
    <t>Kannuksen Reserviupseerikerho</t>
  </si>
  <si>
    <t xml:space="preserve">Jyväskylän Reserviupseerit ry </t>
  </si>
  <si>
    <t>Inkeroisten Reserviupseerikerho ry</t>
  </si>
  <si>
    <t>Kemin Reserviupseerit ry</t>
  </si>
  <si>
    <t>Lapin opiskelevat reserviläiset ry</t>
  </si>
  <si>
    <t>Kangasalan Reserviupseerikerho ry</t>
  </si>
  <si>
    <t>Kesälahden Reserviupseerit ry</t>
  </si>
  <si>
    <t>Kiimingin Reserviupseerikerho ry</t>
  </si>
  <si>
    <t>Koillis-Savon Reserviupseeriyhdistys</t>
  </si>
  <si>
    <t>Hausjärven reserviupseerit ry</t>
  </si>
  <si>
    <t>Luumäen Reserviupseerikerho ry</t>
  </si>
  <si>
    <t>Ilmajoen Reserviupseerikerho ry</t>
  </si>
  <si>
    <t>Helsingin Reserviupseerien Autokerho ry</t>
  </si>
  <si>
    <t>Puolangan Reserviupseerikerho ry</t>
  </si>
  <si>
    <t xml:space="preserve">Kokkolan Reserviupseerit ry </t>
  </si>
  <si>
    <t xml:space="preserve">Jämsän Seudun Reserviupseerit ry </t>
  </si>
  <si>
    <t>Jaalan Reserviupseerikerho ry</t>
  </si>
  <si>
    <t>Kemin-Lapin Reserviupseerit ry</t>
  </si>
  <si>
    <t>Lappeenrannan Teekkarireserviläiset ry</t>
  </si>
  <si>
    <t>Kurun Reserviupseerikerho ry</t>
  </si>
  <si>
    <t>Kiteen Reserviupseerit ry</t>
  </si>
  <si>
    <t>Kuusamon Reserviupseerikerho ry</t>
  </si>
  <si>
    <t>Kuopion Reserviupseerikerho ry</t>
  </si>
  <si>
    <t>Hämeenlinnan Seudun Reserviupseerikerho Ry</t>
  </si>
  <si>
    <t>Parikkalan Reserviupseerikerho ry</t>
  </si>
  <si>
    <t>Isojoen ja Karijoen Reserviupseerit ry</t>
  </si>
  <si>
    <t>Helsingin Reserviupseerien Ilmailukerho ry</t>
  </si>
  <si>
    <t>Ristijärven Reserviupseerit ry</t>
  </si>
  <si>
    <t xml:space="preserve">Kälviän Reserviupseerikerho ry </t>
  </si>
  <si>
    <t xml:space="preserve">Kannonkosken Reserviupseerit ry </t>
  </si>
  <si>
    <t>Karhulan Reserviupseerikerho ry</t>
  </si>
  <si>
    <t>Keminmaan Reservinupseerit ry</t>
  </si>
  <si>
    <t>PAM - Pohjanmaan Akateeminen Maanpuolustusseura ry</t>
  </si>
  <si>
    <t>Lempäälän Reserviupseerikerho ry</t>
  </si>
  <si>
    <t>Kontiolahden Reserviupseerit ry</t>
  </si>
  <si>
    <t>Lakeuden Reserviupseerikerho ry</t>
  </si>
  <si>
    <t>Lapinlahden Reserviupseerikerho ry</t>
  </si>
  <si>
    <t>Janakkalan Reserviupseerikerho ry</t>
  </si>
  <si>
    <t>Rautjärven Reserviupseerikerho ry</t>
  </si>
  <si>
    <t>Isonkyrön Reserviupseerikerho ry</t>
  </si>
  <si>
    <t>Helsingin Reserviupseerien Ilmatorjuntakerho ry</t>
  </si>
  <si>
    <t>Sotkamon Reserviupseerit ry</t>
  </si>
  <si>
    <t>Nivalan Reserviupseerikerho ry</t>
  </si>
  <si>
    <t>Karstulan Reserviupseerit ry</t>
  </si>
  <si>
    <t>Kotkan Reserviupseerikerho Ry</t>
  </si>
  <si>
    <t>Kittilän Reserviupseerit ry</t>
  </si>
  <si>
    <t>Satakunnan Opiskelijareserviläiset ry</t>
  </si>
  <si>
    <t>Längelmäen Reserviupseerikerho ry</t>
  </si>
  <si>
    <t>Lieksan Reserviupseerit ry</t>
  </si>
  <si>
    <t>Oulaisten Reserviupseerikerho ry</t>
  </si>
  <si>
    <t>Leppävirran Reserviupseerit ry</t>
  </si>
  <si>
    <t>Jokioisten Reserviupseerikerho ry</t>
  </si>
  <si>
    <t>Ruokolahden Reserviupseerikerho ry</t>
  </si>
  <si>
    <t>Kauhajoen Reserviupseeriyhdistys ry</t>
  </si>
  <si>
    <t>Helsingin Reserviupseerien Kranaatinheitinkerho ry</t>
  </si>
  <si>
    <t>Suomussalmen Reserviupseerit ry</t>
  </si>
  <si>
    <t>Perhonjokilaakson Reserviupseerikerho ry</t>
  </si>
  <si>
    <t>Keurusseudun Reserviupseerit ry</t>
  </si>
  <si>
    <t>Kouvolan Reserviupseerikerho ry</t>
  </si>
  <si>
    <t>Kolarin Reserviupseerit ry</t>
  </si>
  <si>
    <t>TaKoRU - Tampereen Korkeakoulujen ReserviUpseerit ry</t>
  </si>
  <si>
    <t>Messukylän Reserviupseerit Ry</t>
  </si>
  <si>
    <t>Liperin Reserviupseerit ry</t>
  </si>
  <si>
    <t>Oulun Reserviupseerikerho ry</t>
  </si>
  <si>
    <t>Maaningan Reserviupseerikerho ry</t>
  </si>
  <si>
    <t>Kalvolan Reserviupseerikerho ry</t>
  </si>
  <si>
    <t>Savitaipaleen Reserviupseerikerho ry</t>
  </si>
  <si>
    <t>Kauhavan Reserviupseerikerho ry</t>
  </si>
  <si>
    <t>Helsingin Reserviupseerien Pioneeriosasto ry</t>
  </si>
  <si>
    <t>Pyhäjärven Reserviupseerikerho ry</t>
  </si>
  <si>
    <t>Kivijärven Reserviupseerit ry</t>
  </si>
  <si>
    <t>Myllykosken Reserviupseerikerho ry</t>
  </si>
  <si>
    <t>Muonion Reserviupseerit ry</t>
  </si>
  <si>
    <t>TuKoRes - Turun korkeakoulujen reserviläiset ry</t>
  </si>
  <si>
    <t>Mouhijärven Reserviupseerikerho ry</t>
  </si>
  <si>
    <t>Nurmeksen Reserviupseerit ry</t>
  </si>
  <si>
    <t>Paavolan Reserviupseerit</t>
  </si>
  <si>
    <t>Pielaveden Reserviupseerikerho ry</t>
  </si>
  <si>
    <t>Lopen Reserviupseerit ry</t>
  </si>
  <si>
    <t>Simpeleen reserviupseerikerho ry</t>
  </si>
  <si>
    <t>Kortesjärven Reserviupseerikerho ry</t>
  </si>
  <si>
    <t>Helsingin Reserviupseerien Viestiosasto ry</t>
  </si>
  <si>
    <t>Reisjärven Reserviupseerikerho ry</t>
  </si>
  <si>
    <t xml:space="preserve">Konneveden Reserviupseerit </t>
  </si>
  <si>
    <t>Pohjois-Kymen Reserviupseerit ry</t>
  </si>
  <si>
    <t>Pellon Reserviupseerit ry</t>
  </si>
  <si>
    <t>VORU - Vaasan Opiskelevat Reserviupseerit ry</t>
  </si>
  <si>
    <t>Mäntän Seudun Reserviupseerikerho ry</t>
  </si>
  <si>
    <t>Outokummun Reserviupseerit ry</t>
  </si>
  <si>
    <t>Pudasjärven Reserviupseerikerho ry</t>
  </si>
  <si>
    <t>Rautalammin Reserviupseerikerho ry</t>
  </si>
  <si>
    <t>Luopioisten Reserviupseerikerho ry</t>
  </si>
  <si>
    <t>Taipalsaaren Reserviupseerikerho ry</t>
  </si>
  <si>
    <t>Kuortaneen Reserviupseerikerho ry</t>
  </si>
  <si>
    <t>Helsingin Senioriupseerien kerho ry</t>
  </si>
  <si>
    <t>Sievin Reserviupseerikerho ry</t>
  </si>
  <si>
    <t>Korpilahden Reserviupseerikerho ry</t>
  </si>
  <si>
    <t>Pyhtään Reserviupseerikerho ry - Pyttis Reservofficersklubb rf</t>
  </si>
  <si>
    <t>Posion Reserviupseerit ry</t>
  </si>
  <si>
    <t>Nokian Reserviupseerit ry</t>
  </si>
  <si>
    <t>Polvijärven Reserviupseerit ry</t>
  </si>
  <si>
    <t>Pyhäjoen Reserviupseerikerho ry</t>
  </si>
  <si>
    <t>Rautavaan Reserviupseerit ry</t>
  </si>
  <si>
    <t>Riihimäen Reserviupseerit ry</t>
  </si>
  <si>
    <t>Kurikan Reserviupseerikerho ry</t>
  </si>
  <si>
    <t>Helsingin Sissikerho ry</t>
  </si>
  <si>
    <t>Toholammin Reserviupseerikerho ry</t>
  </si>
  <si>
    <t>Kuhmoisten Reserviupseerit ry</t>
  </si>
  <si>
    <t>Virolahden ja Miehikkälän Reserviupseerikerho ry</t>
  </si>
  <si>
    <t>Ranuan Reserviupseerit ry</t>
  </si>
  <si>
    <t>Oriveden Reserviupseerikerho ry</t>
  </si>
  <si>
    <t>Rääkkylän Reserviupseerit ry</t>
  </si>
  <si>
    <t>Raahen Reserviupseerit ry</t>
  </si>
  <si>
    <t>Siilinjärven Reserviupseerikerho ry</t>
  </si>
  <si>
    <t>Tammelan Reserviupseerit ry</t>
  </si>
  <si>
    <t>Lappajärven Reserviupseerikerho ry</t>
  </si>
  <si>
    <t>Itä-Helsingin Reserviupseerit ry</t>
  </si>
  <si>
    <t>Vimpelin Reserviupseerikerho ry</t>
  </si>
  <si>
    <t>Laukaan Reserviupseerit ry</t>
  </si>
  <si>
    <t>Rovaniemen Reserviupseerikerho ry</t>
  </si>
  <si>
    <t>Parkanon Reserviupseerikerho ry</t>
  </si>
  <si>
    <t>Tohmajärvi-Värtsilän Reserviupseerit ry</t>
  </si>
  <si>
    <t>Siikajokilatvan Reserviupseerikerho ry</t>
  </si>
  <si>
    <t>Suonenjoen Reserviupseerikerho ry</t>
  </si>
  <si>
    <t>Tuuloksen Reserviupseerit ry</t>
  </si>
  <si>
    <t>Lapuan Reserviupseerikerho ry</t>
  </si>
  <si>
    <t>Kanta-Helsingin Reserviupseerit ry</t>
  </si>
  <si>
    <t>Lievestuoreen Reserviupseerit ry</t>
  </si>
  <si>
    <t>Sallan Reserviupseerit ry</t>
  </si>
  <si>
    <t>Pirkkalan Reserviupseerikerho ry</t>
  </si>
  <si>
    <t>Tuupovaaran Reserviupseerit ry</t>
  </si>
  <si>
    <t>Taivalkosken Reserviupseerikerho ry</t>
  </si>
  <si>
    <t>Tuusniemen Seudun Reserviupseerit ry</t>
  </si>
  <si>
    <t>Urjalan Reserviupseerit ry</t>
  </si>
  <si>
    <t>Seinäjoen Reserviupseerikerho ry</t>
  </si>
  <si>
    <t>Kenttätykistökerho ry</t>
  </si>
  <si>
    <t>Petäjäveden Reserviupseerit ry</t>
  </si>
  <si>
    <t>Simon Reserviupseerit ry</t>
  </si>
  <si>
    <t>Pälkäneen Reserviupseerikerho ry</t>
  </si>
  <si>
    <t>Valtimon Reserviupseerit ry</t>
  </si>
  <si>
    <t>Ylikiimingin Reserviupseerikerho ry</t>
  </si>
  <si>
    <t>Varkauden Reserviupseerikerho ry</t>
  </si>
  <si>
    <t>Valkeakosken Reserviupseerikerho ry</t>
  </si>
  <si>
    <t>Teuvan Reserviupseerikerho ry</t>
  </si>
  <si>
    <t>Länsi-Vantaan Reserviupseerit ry</t>
  </si>
  <si>
    <t>Pihtiputaan Reserviupseerit ry</t>
  </si>
  <si>
    <t>Sodankylän Reserviupseerit ry</t>
  </si>
  <si>
    <t>Ruoveden Reserviupseerikerho ry</t>
  </si>
  <si>
    <t>Varpaisjärven Reserviupseerikerho ry</t>
  </si>
  <si>
    <t>Töysän Reserviupseerit ry</t>
  </si>
  <si>
    <t>Munkkivuoren Reserviupseerit ry</t>
  </si>
  <si>
    <t>Saarijärven Reserviupseerit ry</t>
  </si>
  <si>
    <t>Tervolan Reserviupseerit ry</t>
  </si>
  <si>
    <t>Sastamalan Reserviupseerit ry</t>
  </si>
  <si>
    <t>Vesannon Reserviupseerikerho ry</t>
  </si>
  <si>
    <t>Vähäkyrön Reserviupseerikerho ry</t>
  </si>
  <si>
    <t>Pitäjänmäen Reserviupseerit ry</t>
  </si>
  <si>
    <t>Tikkakosken Reserviupseerit ry</t>
  </si>
  <si>
    <t>Tornion Reserviupseerit ry</t>
  </si>
  <si>
    <t>Tampereen Reserviupseerit ry</t>
  </si>
  <si>
    <t>Vieremän Reserviupseerikerho ry</t>
  </si>
  <si>
    <t>Ylihärmän Reserviupseerikerho ry</t>
  </si>
  <si>
    <t>Pohjois-Helsingin Reserviupseerit ry</t>
  </si>
  <si>
    <t>Uuraisten Reserviupseerit ry</t>
  </si>
  <si>
    <t>Veitsiluodon Reserviupseerit ry</t>
  </si>
  <si>
    <t>Vesilahden Reserviupseerikerho ry</t>
  </si>
  <si>
    <t>Ylistaron Reserviupseerikerho ry</t>
  </si>
  <si>
    <t>Rannikkotykistökerho Johtorengas ry</t>
  </si>
  <si>
    <t>Viitasaaren Reserviupseerit ry</t>
  </si>
  <si>
    <t>Ylitornion Reserviupseerit ry</t>
  </si>
  <si>
    <t>Virtain Reserviupseerikerho ry</t>
  </si>
  <si>
    <t>Ähtärin Reserviupseerikerho ry</t>
  </si>
  <si>
    <t>Rautateiden Reserviupseerit ry</t>
  </si>
  <si>
    <t>Ääneseudun Reserviupseerit ry</t>
  </si>
  <si>
    <t>Ylöjärven Reserviupseerit ry</t>
  </si>
  <si>
    <t>Reservin lääkintäupseerit</t>
  </si>
  <si>
    <t>Tapiolan Reserviupseerit ry</t>
  </si>
  <si>
    <t>Tikkurilan Reserviupseerikerho - Dickursby Reservofficersklubb ry</t>
  </si>
  <si>
    <t>Töölön Reserviupseerit ry</t>
  </si>
  <si>
    <t>RES PIIRIT</t>
  </si>
  <si>
    <t>Etelä-Hämeen Reserviläispiiri</t>
  </si>
  <si>
    <t>Etelä-Karjalan Reserviläispiiri</t>
  </si>
  <si>
    <t>Etelä-Pohjanmaan Reserviläispiiri</t>
  </si>
  <si>
    <t>Helsingin Seudun Reserviläispiiri</t>
  </si>
  <si>
    <t>Kainuun Reserviläispiiri</t>
  </si>
  <si>
    <t>Keski-Pohjanmaan Reserviläispiiri</t>
  </si>
  <si>
    <t>Keski-Suomen Reserviläispiiri</t>
  </si>
  <si>
    <t>Kymenlaakson Reserviläispiiri</t>
  </si>
  <si>
    <t>Lapin Reserviläispiiri</t>
  </si>
  <si>
    <t>Pirkanmaan Reserviläispiiri</t>
  </si>
  <si>
    <t>Pohjois-Karjalan Reserviläispiiri</t>
  </si>
  <si>
    <t>Pohjois-Pohjanmaan Reserviläispiiri</t>
  </si>
  <si>
    <t>Pohjois-Savon Reserviläispiiri</t>
  </si>
  <si>
    <t>Päijät-Hämeen Reserviläispiiri</t>
  </si>
  <si>
    <t>Satakunnan Reserviläispiiri</t>
  </si>
  <si>
    <t>Suur-Savon Reserviläispiiri</t>
  </si>
  <si>
    <t>Uudenmaan Reserviläispiiri</t>
  </si>
  <si>
    <t>Varsinais-Suomen Reserviläispiiri</t>
  </si>
  <si>
    <t>Forssan Reserviläiset ry</t>
  </si>
  <si>
    <t>Etelä-Lappeen Reserviläiset ry</t>
  </si>
  <si>
    <t>Ähtärin Reserviläiset ry</t>
  </si>
  <si>
    <t>EAPAK ry</t>
  </si>
  <si>
    <t>Hyrynsalmen Reservinaliupseerit ry</t>
  </si>
  <si>
    <t>Evijärven Reservinaliupseerit ry</t>
  </si>
  <si>
    <t>Ääneseudun Reserviläiset ry</t>
  </si>
  <si>
    <t>Elimäen Reservinaliupseerit Ry</t>
  </si>
  <si>
    <t>Alakemijoen Reserviläiset ry</t>
  </si>
  <si>
    <t>Äetsän Reserviläiset ry</t>
  </si>
  <si>
    <t>Haapaveden Reserviläiset ry</t>
  </si>
  <si>
    <t>Etelä-Kuopion Reserviläiset ry</t>
  </si>
  <si>
    <t>Asikkalan Reserviläiset ry</t>
  </si>
  <si>
    <t>Harjavallan Reserviläiset ry</t>
  </si>
  <si>
    <t>Anttolan Reserviläiset Ry</t>
  </si>
  <si>
    <t>Ekenäsnejdens Reservister rf</t>
  </si>
  <si>
    <t>Ålands Reservister rf</t>
  </si>
  <si>
    <t>Hämeenlinnan Reserviläiset – Aliupseerit ry</t>
  </si>
  <si>
    <t>Imatran Reserviläiset ry</t>
  </si>
  <si>
    <t>Alahärmän Reserviläiset Ry</t>
  </si>
  <si>
    <t>Espoon Reserviläiset ry</t>
  </si>
  <si>
    <t>Kajaanin Reserviläiset ry</t>
  </si>
  <si>
    <t>Haapajärven-Reisjärven Reserviläiset ry</t>
  </si>
  <si>
    <t>Haapamäen Seudun Reserviläiset ry</t>
  </si>
  <si>
    <t>Haminan Seudun Reserviläiset ry</t>
  </si>
  <si>
    <t>Inarin Reserviläiset ry</t>
  </si>
  <si>
    <t>Hämeenkyrön Reservinaliupseerit ry</t>
  </si>
  <si>
    <t>Heinäveden Reserviläiset ry</t>
  </si>
  <si>
    <t>Iin Reservilaiset ry</t>
  </si>
  <si>
    <t>Iisalmen Seudun Reserviläiset ry</t>
  </si>
  <si>
    <t>Hartolan Reserviläiset ry</t>
  </si>
  <si>
    <t>Honkajoen Reserviläiset ry</t>
  </si>
  <si>
    <t>Enonkosken Reserviläiset Ry</t>
  </si>
  <si>
    <t>Etelä-Lohjan Reservinaliupseerit ry</t>
  </si>
  <si>
    <t>Alastaron Reserviläiset ry</t>
  </si>
  <si>
    <t>Hattula-Tyrvännön Reserviläiset ry</t>
  </si>
  <si>
    <t>Joutsenon Reserviläiset ry</t>
  </si>
  <si>
    <t>Alajärven Reserviläiset ry</t>
  </si>
  <si>
    <t>Helsingforsnejdens Svenska Reservunderoff</t>
  </si>
  <si>
    <t>Kuhmon Reserviläiset ry</t>
  </si>
  <si>
    <t>Kalajoen Reserviläiset ry</t>
  </si>
  <si>
    <t>Hankasalmen Reserviläiset ry</t>
  </si>
  <si>
    <t>Iitin Seudun Reserviläiset ry</t>
  </si>
  <si>
    <t>Kemin Reserviläiset ry</t>
  </si>
  <si>
    <t>Ikaalisten Reserviläiset ry</t>
  </si>
  <si>
    <t>Ilomantsin Reserviläiset ry</t>
  </si>
  <si>
    <t>Kempeleen Reserviläiset – Rau ry</t>
  </si>
  <si>
    <t>Juankosken Reserviläiset ry</t>
  </si>
  <si>
    <t>Heinolan Reserviläiset ry</t>
  </si>
  <si>
    <t>Huittisten Seudun Reserviläiset ry</t>
  </si>
  <si>
    <t>Hirvensalmen Reserviläiset ry</t>
  </si>
  <si>
    <t>Hangon Reserviläiset ry</t>
  </si>
  <si>
    <t>Halikon Reserviläiset ry</t>
  </si>
  <si>
    <t>Hauhon Reserviläiset ry</t>
  </si>
  <si>
    <t>Lappeenrannan Reserviläiset ry</t>
  </si>
  <si>
    <t>Alavuden Reserviläiset Ry</t>
  </si>
  <si>
    <t>Helsingin Reserviläiset ry</t>
  </si>
  <si>
    <t>Paltamon Reserviläiset ry</t>
  </si>
  <si>
    <t>Kälviän Reserviläiset ry</t>
  </si>
  <si>
    <t>Jämsän Seudun Reserviläiset ry</t>
  </si>
  <si>
    <t>Inkeroisten Seudun Reserviläiset ry</t>
  </si>
  <si>
    <t>Keminmaan Reserviläiset ry</t>
  </si>
  <si>
    <t>Juupajoen Reserviläiset ry</t>
  </si>
  <si>
    <t>Joensuun Reserviläiset ry</t>
  </si>
  <si>
    <t>Kiimingin Reserviläiset ry</t>
  </si>
  <si>
    <t>Karttulan Reserviläiset ry</t>
  </si>
  <si>
    <t>Lahden Reserviläiset ry</t>
  </si>
  <si>
    <t>Kankaanpään Reserviläiset ry</t>
  </si>
  <si>
    <t>Joroisten Reserviläiset ry</t>
  </si>
  <si>
    <t>Hyvinkään Reserviläiset ry</t>
  </si>
  <si>
    <t>Kaarinan – Piikkiön Reserviläiset ry</t>
  </si>
  <si>
    <t>Hausjärven Reserviläiset ry</t>
  </si>
  <si>
    <t>Lauritsalan Reserviläiset ry</t>
  </si>
  <si>
    <t>Etelä-Pohjanmaan Reserviläisnaiset ry</t>
  </si>
  <si>
    <t>Helsingin Reservin Ilmailuosasto ry</t>
  </si>
  <si>
    <t>Puolangan Reserviläiset ry</t>
  </si>
  <si>
    <t>Kannuksen Reserviläiset ry</t>
  </si>
  <si>
    <t>Joutsan Seudun Reserviläiset ry</t>
  </si>
  <si>
    <t>Jaalan Reservinaliupseerit ry</t>
  </si>
  <si>
    <t>Kittilän Reservialiupseerit ry</t>
  </si>
  <si>
    <t>Kangasalan Reservinaliupseerit ry</t>
  </si>
  <si>
    <t>Juuan Reserviläiset ry</t>
  </si>
  <si>
    <t>Kuusamon Reserviläiset ry</t>
  </si>
  <si>
    <t>Keiteleen Reserviläiset ry</t>
  </si>
  <si>
    <t>Nastolan Reserviläiset ry</t>
  </si>
  <si>
    <t>Karvian Reserviläiset ry</t>
  </si>
  <si>
    <t>Juvan Reserviläiset ry</t>
  </si>
  <si>
    <t>Järvenpään Reserviläiset ry</t>
  </si>
  <si>
    <t>Kosken Reserviläiset ry</t>
  </si>
  <si>
    <t>Humppilan Reserviläiset ry</t>
  </si>
  <si>
    <t>Lemin Reserviläiset ry</t>
  </si>
  <si>
    <t>Ilmajoen Reserviläiset ry</t>
  </si>
  <si>
    <t>Helsingin Sissiosasto ry</t>
  </si>
  <si>
    <t>Ristijärven Reserviläiset ry</t>
  </si>
  <si>
    <t>Kokkolan Reserviläiset ry</t>
  </si>
  <si>
    <t>Jyväskylän Seudun Reserviläiset ry</t>
  </si>
  <si>
    <t>Kaakonkulman Reserviläiset ry</t>
  </si>
  <si>
    <t>Pellon Reserviläiset ry</t>
  </si>
  <si>
    <t>Kurun Reserviläiset ry</t>
  </si>
  <si>
    <t>Kesälahden Reserviläiset ry</t>
  </si>
  <si>
    <t>Lakeuden Reserviläiset ry</t>
  </si>
  <si>
    <t>Kiuruveden Reserviläiset ry</t>
  </si>
  <si>
    <t>Orimattilan Reserviläiset ry</t>
  </si>
  <si>
    <t>Kokemäen Reserviläiset ry</t>
  </si>
  <si>
    <t>Kangasniemen Reserviläiset ry</t>
  </si>
  <si>
    <t>Karkkilan Reserviläiset ry</t>
  </si>
  <si>
    <t>Laitilan Reservinaliupseerit ry</t>
  </si>
  <si>
    <t>Janakkalan Reserviläiset ry</t>
  </si>
  <si>
    <t>Luumäen Reserviläiset ry</t>
  </si>
  <si>
    <t>Isojoen Reserviläiset ry</t>
  </si>
  <si>
    <t>Huoltoaliupseerit ry</t>
  </si>
  <si>
    <t>Ruhtinassalmen Reserviläiset ry</t>
  </si>
  <si>
    <t>Nivalan Reserviläiset ry</t>
  </si>
  <si>
    <t>Karstulan Reservinaliupseerit ry</t>
  </si>
  <si>
    <t>Karhulan-Kymin Reservinaliupseerit ry</t>
  </si>
  <si>
    <t>Posion Reserviläiset ry</t>
  </si>
  <si>
    <t>Längelmäen Reserviläiset ry</t>
  </si>
  <si>
    <t>Kiihtelysvaaran Reserviläiset ry</t>
  </si>
  <si>
    <t>Muhoksen Reserviläiset ry</t>
  </si>
  <si>
    <t>Kuopion Reserviläiset ry</t>
  </si>
  <si>
    <t>Padasjoen Reserviläiset ry</t>
  </si>
  <si>
    <t>Lavian Seudun Reserviläiset ry</t>
  </si>
  <si>
    <t>Kerimäen Reserviläiset ry</t>
  </si>
  <si>
    <t>Keravan Reserviläiset ry</t>
  </si>
  <si>
    <t>Loimaan Seudun Reserviläiset ry</t>
  </si>
  <si>
    <t>Jokioisten Reservialiupseerit ry</t>
  </si>
  <si>
    <t>Parikkalan Reserviläiset ry</t>
  </si>
  <si>
    <t>Isonkyrön Reserviläiset ry</t>
  </si>
  <si>
    <t>Itä-Helsingin Reserviläiset ry</t>
  </si>
  <si>
    <t>Sotkamon Reserviläiset ry</t>
  </si>
  <si>
    <t>Perhon Reserviläiset ry</t>
  </si>
  <si>
    <t>Keski-Suomen Sotilaspoliisikilta</t>
  </si>
  <si>
    <t>Kotkan Seudun Reserviläiset ry</t>
  </si>
  <si>
    <t>Ranuan Reserviläiset ry</t>
  </si>
  <si>
    <t>Lavajärven Seudun Reservinaliupseerit ry</t>
  </si>
  <si>
    <t>Kiteen Reserviläiset ry</t>
  </si>
  <si>
    <t>Oulaisten Reserviläiset ry</t>
  </si>
  <si>
    <t>Lapinlahden Reserviläiset ry</t>
  </si>
  <si>
    <t>Sysmän Reserviläiset ry</t>
  </si>
  <si>
    <t>Merikarvian Reserviläiset ry</t>
  </si>
  <si>
    <t>Mäntyharjun Reserviläiset ry</t>
  </si>
  <si>
    <t>Kirkkonummen Seudun Reserviläiset ry</t>
  </si>
  <si>
    <t>Louhisaaren Reserviläiset ry</t>
  </si>
  <si>
    <t>Lammin Reserviläiset ry</t>
  </si>
  <si>
    <t>Rautjärven Reserviläiset – Reservinaliupseerit ry</t>
  </si>
  <si>
    <t>Jalasjärven Reserviläiset ry</t>
  </si>
  <si>
    <t>Kokonaismaanpuolustus ry</t>
  </si>
  <si>
    <t>Suomussalmen Reserviläiset ry</t>
  </si>
  <si>
    <t>Pietarsaaren Seudun Reserviläiset ry</t>
  </si>
  <si>
    <t>Keuruun Seudun Reserviläiset ry</t>
  </si>
  <si>
    <t>Kuusankosken Reserviläiset ry</t>
  </si>
  <si>
    <t>Rovaniemen Reserviläiset ry</t>
  </si>
  <si>
    <t>Lempäälän Reserviläiset ry</t>
  </si>
  <si>
    <t>Kontiolahden Reserviläiset ry</t>
  </si>
  <si>
    <t>Oulun Reserviläiset ry</t>
  </si>
  <si>
    <t>Leppävirran Reserviläiset ry</t>
  </si>
  <si>
    <t>Nakkilan Reserviläiset ry</t>
  </si>
  <si>
    <t>Mikkelin Reserviläiset ry</t>
  </si>
  <si>
    <t>Lohjan Seudun Reservinaliupseerit ry</t>
  </si>
  <si>
    <t>Mynämäen Seudun Reserviläiset ry</t>
  </si>
  <si>
    <t>Lopen Reserviläiset ry</t>
  </si>
  <si>
    <t>Ruokolahden Reserviläiset ry</t>
  </si>
  <si>
    <t>Jurvan Reserviläiset ry</t>
  </si>
  <si>
    <t>Länsi-Vantaan Reservinaliupseerit ry</t>
  </si>
  <si>
    <t>Vuolijoen Reserviläiset ry</t>
  </si>
  <si>
    <t>Pyhäjärven Reserviläiset ry</t>
  </si>
  <si>
    <t>Kivijärven Reserviläiset ry</t>
  </si>
  <si>
    <t>Myllykosken Reserviläiset ry</t>
  </si>
  <si>
    <t>Sallan Reserviläiset ry</t>
  </si>
  <si>
    <t>Mäntän Seudun Reserviläiset ry</t>
  </si>
  <si>
    <t>Lieksan Reserviläiset ry</t>
  </si>
  <si>
    <t>Pudasjärven Reserviläiset ry</t>
  </si>
  <si>
    <t>Maaningan Reserviläiset ry</t>
  </si>
  <si>
    <t>Noormarkun-Ahlaisten Reserviläiset ry</t>
  </si>
  <si>
    <t>Pertunmaan Reservinaliupseerit ry</t>
  </si>
  <si>
    <t>Lovisa Nejdens Reservister – Loviisan Seudun Reserviläiset ry</t>
  </si>
  <si>
    <t>Naantalin Reservinaliupseerit ry</t>
  </si>
  <si>
    <t>Luopioisten Reserviläiset ry</t>
  </si>
  <si>
    <t>Savitaipaleen Reservinaliupseerit ry</t>
  </si>
  <si>
    <t>Karijoen Reservinaliupseerit ry</t>
  </si>
  <si>
    <t>Merireserviläiset ry</t>
  </si>
  <si>
    <t>Sievin Reserviläiset ry</t>
  </si>
  <si>
    <t>Konneveden Reserviläiset ry</t>
  </si>
  <si>
    <t>Pohjois-Kymen Reserviläiset ry</t>
  </si>
  <si>
    <t>Simon Reserviläiset ry</t>
  </si>
  <si>
    <t>Mouhijärven Reserviläiset ry</t>
  </si>
  <si>
    <t>Liperin Reserviläiset ry</t>
  </si>
  <si>
    <t>Pyhäjoen Reserviläiset ry</t>
  </si>
  <si>
    <t>Nilsiän Reserviläiset ry</t>
  </si>
  <si>
    <t>Porin Seudun Reserviläiset ry</t>
  </si>
  <si>
    <t>Pieksämäen Seudun Reserviläiset ry</t>
  </si>
  <si>
    <t>Mäntsälän Reserviläiset ry</t>
  </si>
  <si>
    <t>Nousiaisten Seudun Reserviläiset ry</t>
  </si>
  <si>
    <t>Rengon Reserviläiset ry</t>
  </si>
  <si>
    <t>Simpeleen Reserviläiset ry</t>
  </si>
  <si>
    <t>Kauhajoen Reserviläiset ry</t>
  </si>
  <si>
    <t>OPn Reserviläiset ry</t>
  </si>
  <si>
    <t>Ylivieskan Reserviläiset ry</t>
  </si>
  <si>
    <t>Korpilahden Reserviläiset ry</t>
  </si>
  <si>
    <t>Pyhtään Reserviläiset ry</t>
  </si>
  <si>
    <t>Sodankylän Reserviläiset ry</t>
  </si>
  <si>
    <t>Nokian Reserviläiset ry – Nrau ry</t>
  </si>
  <si>
    <t>Nurmeksen Reservinaliupseerit ry</t>
  </si>
  <si>
    <t>Raahen Reserviläiset ry</t>
  </si>
  <si>
    <t>Pielaveden Reserviläiset ry</t>
  </si>
  <si>
    <t>Punkalaitumen Reserviläiset ry</t>
  </si>
  <si>
    <t>Punkaharjun Reserviläiset ry</t>
  </si>
  <si>
    <t>Myrskylän Reserviläiset ry</t>
  </si>
  <si>
    <t>Oripään Reservialiupseerit ry</t>
  </si>
  <si>
    <t>Riihimäen Reserviläiset ry</t>
  </si>
  <si>
    <t>Taipalsaaren Reserviläiset ry</t>
  </si>
  <si>
    <t>Kauhavan Reserviläiset ry</t>
  </si>
  <si>
    <t>Pohjois-Helsingin Reservinaliupseerit ry</t>
  </si>
  <si>
    <t>Laukaan Reserviläiset ry</t>
  </si>
  <si>
    <t>Sippolan Reserviläiset ry</t>
  </si>
  <si>
    <t>Tervolan Reserviläiset ry</t>
  </si>
  <si>
    <t>Oriveden Reserviläiset ry</t>
  </si>
  <si>
    <t>Outokummun Reserviläiset ry</t>
  </si>
  <si>
    <t>Rantsilan Reserviläiset ry</t>
  </si>
  <si>
    <t>Rautalammin Reserviläiset ry</t>
  </si>
  <si>
    <t>Rauman Seudun Reserviläiset ry</t>
  </si>
  <si>
    <t>Rantasalmen Reserviläiset ry</t>
  </si>
  <si>
    <t>Nummi-Pusulan Reserviläiset ry</t>
  </si>
  <si>
    <t>Paimion Seudun Reserviläiset ry</t>
  </si>
  <si>
    <t>Sääksmäen Reservinaliupseerit ry</t>
  </si>
  <si>
    <t>Korsholmsnejdens Reservister rf</t>
  </si>
  <si>
    <t>S-Ryhmän Reserviläiset ry</t>
  </si>
  <si>
    <t>Lievestuoreen Seudun Reserviläiset ry</t>
  </si>
  <si>
    <t>Valkealan Reservinaliupseerit ry</t>
  </si>
  <si>
    <t>Tornion Reserviläiset ry</t>
  </si>
  <si>
    <t>Pälkäneen Reservinaliupseerit ry</t>
  </si>
  <si>
    <t>Polvijärven Reserviläiset ry</t>
  </si>
  <si>
    <t>Reservin Urheiluampujat ry</t>
  </si>
  <si>
    <t>Siilinjärven Reserviläiset ry</t>
  </si>
  <si>
    <t>Säkylän-Köyliön Reservinaliupseerit ry</t>
  </si>
  <si>
    <t>Ristiinan Reserviläiset ry</t>
  </si>
  <si>
    <t>Nurmijärven Reserviläiset ry</t>
  </si>
  <si>
    <t>Pargas Reservister – Paraisten Reserviläiset ry</t>
  </si>
  <si>
    <t>Tammelan Seudun Reserviläiset ry</t>
  </si>
  <si>
    <t>Kuortaneen Reserviläiset ry</t>
  </si>
  <si>
    <t>Tarkka-Ampujakilta ry</t>
  </si>
  <si>
    <t>Petäjäveden Reserviläiset ry</t>
  </si>
  <si>
    <t>Voikkaan seudun Reservinaliupseerit ry</t>
  </si>
  <si>
    <t>Utsjoen Reserviläiset ry</t>
  </si>
  <si>
    <t>Parkanon Reserviläiset – Aliupseerikerho ry</t>
  </si>
  <si>
    <t>Pyhäselän Reserviläiset ry</t>
  </si>
  <si>
    <t>Revonlahden Reserviläiset ry</t>
  </si>
  <si>
    <t>Suonenjoen Reserviläiset ry</t>
  </si>
  <si>
    <t>Siikaisten Reserviläiset ry</t>
  </si>
  <si>
    <t>Savonlinnan Reserviläiset ry</t>
  </si>
  <si>
    <t>Porvoon Reserviläiset ry</t>
  </si>
  <si>
    <t>Perniön – Särkisalon Reserviläiset ry</t>
  </si>
  <si>
    <t>Toijalan Seudun Reserviläiset ry</t>
  </si>
  <si>
    <t>Kurikan Reserviläiset ry</t>
  </si>
  <si>
    <t>Tietoliikennereserviläisten Kilta ry</t>
  </si>
  <si>
    <t>Pihtiputaan Reserviläiset ry</t>
  </si>
  <si>
    <t>Ylitornion Reserviläiset ry</t>
  </si>
  <si>
    <t>Pirkkalan Reserviläiset ry</t>
  </si>
  <si>
    <t>Rääkkylän Reserviläiset ry</t>
  </si>
  <si>
    <t>Ruukin Reserviläiset ry</t>
  </si>
  <si>
    <t>Tervon Reserviläiset ry</t>
  </si>
  <si>
    <t>Ulvilan Reserviläiset ry</t>
  </si>
  <si>
    <t>Savonrannan Reserviläiset ry</t>
  </si>
  <si>
    <t>Sipoon Reserviläiset ry</t>
  </si>
  <si>
    <t>Pöytyän Seudun Reserviläiset ry</t>
  </si>
  <si>
    <t>Tuuloksen Reserviläiset ry</t>
  </si>
  <si>
    <t>Laihian Reserviläiset ry</t>
  </si>
  <si>
    <t>Uudenmaan Tykistökilta ry</t>
  </si>
  <si>
    <t>Saarijärven Reserviläiset ry</t>
  </si>
  <si>
    <t>Pohjois-Tampereen Reserviläiset ry</t>
  </si>
  <si>
    <t>Tohmajärven-Värtsilän Reserviläiset ry</t>
  </si>
  <si>
    <t>Siikajokilatvan Reserviläiset ry</t>
  </si>
  <si>
    <t>Tuusniemen Reserviläiset ry</t>
  </si>
  <si>
    <t>Tuusulan Reserviläiset ry</t>
  </si>
  <si>
    <t>Raision Reserviläiset ry</t>
  </si>
  <si>
    <t>Urjalan Reserviläiset ry</t>
  </si>
  <si>
    <t>Lappajärven Reserviläiset ry</t>
  </si>
  <si>
    <t>Vääpelikilta ry</t>
  </si>
  <si>
    <t>Tikkakosken Reserviläiset ry</t>
  </si>
  <si>
    <t>Ruoveden Reserviläiset ry</t>
  </si>
  <si>
    <t>Viekin Reserviläiset ry</t>
  </si>
  <si>
    <t>Taivalkosken Reserviläiset ry</t>
  </si>
  <si>
    <t>Varkauden Reserviläiset ry</t>
  </si>
  <si>
    <t>Vihdin Reservinaliupseerit ry</t>
  </si>
  <si>
    <t>Salon Seudun Reserviläiset ry</t>
  </si>
  <si>
    <t>Valkeakosken Reserviläiset ry</t>
  </si>
  <si>
    <t>Lapuan Reserviläiset ry</t>
  </si>
  <si>
    <t>Vantaan Reserviläiset ry</t>
  </si>
  <si>
    <t>Viitasaaren Reserviläiset ry</t>
  </si>
  <si>
    <t>Tampereen Reserviläiset ry</t>
  </si>
  <si>
    <t>Tyrnävän Reserviläiset ry</t>
  </si>
  <si>
    <t>Varpaisjärven Reserviläiset ry</t>
  </si>
  <si>
    <t>Someron Reserviläiset ry</t>
  </si>
  <si>
    <t>Ypäjän Reserviläiset ry</t>
  </si>
  <si>
    <t>Peräseinäjoen Reserviläiset ry</t>
  </si>
  <si>
    <t>Yawara ry</t>
  </si>
  <si>
    <t>Tampereen Seudun Reserviläisnaiset ry</t>
  </si>
  <si>
    <t>Utajärven Reserviläiset ry</t>
  </si>
  <si>
    <t>Vesannon Reserviläiset ry</t>
  </si>
  <si>
    <t>Turun Reservialiupseerit – Turun Reserviläiset ry</t>
  </si>
  <si>
    <t>Seinäjoen Reserviläiset ry</t>
  </si>
  <si>
    <t>Vammalan Reserviläiset ry</t>
  </si>
  <si>
    <t>Vaalan Reserviläiset ry</t>
  </si>
  <si>
    <t>Uudenkaupungin Reserviläiset ry</t>
  </si>
  <si>
    <t>Suupohjan Reserviläiset ry</t>
  </si>
  <si>
    <t>Vesilahden Reserviläiset ry</t>
  </si>
  <si>
    <t>Vihannin Reserviläiset ry</t>
  </si>
  <si>
    <t>Vahdon Reserviläiset ry</t>
  </si>
  <si>
    <t>Teuvan Reserviläiset ry</t>
  </si>
  <si>
    <t>Viialan Reserviläiset ry</t>
  </si>
  <si>
    <t>Yli-Iin Reserviläiset ry</t>
  </si>
  <si>
    <t>Vehmaan – Lokalahden Reserviläiset ry</t>
  </si>
  <si>
    <t>Vaasan Merireserviläiset ry</t>
  </si>
  <si>
    <t>Virtain Reserviläiset ry</t>
  </si>
  <si>
    <t>Ylikiimingin Reserviläiset ry</t>
  </si>
  <si>
    <t>Vaasan Reserviläiset ry</t>
  </si>
  <si>
    <t>Ylöjärven Reservinaliupseerit ry</t>
  </si>
  <si>
    <t>Vähänkyrön Reserviläiset ry</t>
  </si>
  <si>
    <t>Vimpelin Reserviläiset ry</t>
  </si>
  <si>
    <t>Ylihärmän Reserviläiset ry</t>
  </si>
  <si>
    <t>Ylistaron Reserviläiset ry</t>
  </si>
  <si>
    <t>Viitenrot</t>
  </si>
  <si>
    <t>Etelä-Häme</t>
  </si>
  <si>
    <t>Heinäveden Reserviupseerit ry</t>
  </si>
  <si>
    <t>HeiRu</t>
  </si>
  <si>
    <t>HeiRes</t>
  </si>
  <si>
    <t>Muu</t>
  </si>
  <si>
    <t>Eka</t>
  </si>
  <si>
    <t>Epo</t>
  </si>
  <si>
    <t>Kpo</t>
  </si>
  <si>
    <t>Ksu</t>
  </si>
  <si>
    <t>Kai</t>
  </si>
  <si>
    <t>Kym</t>
  </si>
  <si>
    <t>Lap</t>
  </si>
  <si>
    <t>Oru</t>
  </si>
  <si>
    <t>Pir</t>
  </si>
  <si>
    <t>Pka</t>
  </si>
  <si>
    <t>Ppo</t>
  </si>
  <si>
    <t>Psa</t>
  </si>
  <si>
    <t>Phä</t>
  </si>
  <si>
    <t>Sat</t>
  </si>
  <si>
    <t>Uus</t>
  </si>
  <si>
    <t>Vsu</t>
  </si>
  <si>
    <t>Vnro</t>
  </si>
  <si>
    <t>Piiri</t>
  </si>
  <si>
    <t>Tunnus</t>
  </si>
  <si>
    <t>Ilmoita piirisi osallistujat RESUL mestaruuskilpailut 2.-3.3.2024</t>
  </si>
  <si>
    <r>
      <rPr>
        <b/>
        <sz val="11"/>
        <color theme="1"/>
        <rFont val="Calibri"/>
        <family val="2"/>
        <scheme val="minor"/>
      </rPr>
      <t>Piiristäsi ilmoitetaan kokonaisuutena</t>
    </r>
    <r>
      <rPr>
        <sz val="11"/>
        <color theme="1"/>
        <rFont val="Calibri"/>
        <family val="2"/>
        <scheme val="minor"/>
      </rPr>
      <t xml:space="preserve"> - ei erikseen UPS ja RES</t>
    </r>
  </si>
  <si>
    <t>Valitse piirisi klikkaamalla sitä ja siirryt piirin ilmoittautumisosioon</t>
  </si>
  <si>
    <t>Ampumahiihto- ja ampumahiihtoviesti sekä Pistooliampumahiihto- ja 
pistooliampumahiihtoviesti</t>
  </si>
  <si>
    <t>Et voi ilmoittaa piiriä.</t>
  </si>
  <si>
    <t>Ota yhteyttä RESULiin varmistaaksesi mihin piiriin kuulutte.</t>
  </si>
  <si>
    <t>Sukunimi</t>
  </si>
  <si>
    <t>Etunimi</t>
  </si>
  <si>
    <t>Svuosi</t>
  </si>
  <si>
    <t>Sarvo</t>
  </si>
  <si>
    <t>Sposti</t>
  </si>
  <si>
    <t>Yhdistys</t>
  </si>
  <si>
    <t>La</t>
  </si>
  <si>
    <t>Ampumahiihto</t>
  </si>
  <si>
    <t>Hlökoht</t>
  </si>
  <si>
    <t>Viesti</t>
  </si>
  <si>
    <t>SarjaAH</t>
  </si>
  <si>
    <t>SarjaAV</t>
  </si>
  <si>
    <t>Su</t>
  </si>
  <si>
    <t>Pistooliampumahiihto</t>
  </si>
  <si>
    <t>SarjaPH</t>
  </si>
  <si>
    <t>SarjaPV</t>
  </si>
  <si>
    <t>ToiveViesti</t>
  </si>
  <si>
    <t>Kenen kaa</t>
  </si>
  <si>
    <t>Järj</t>
  </si>
  <si>
    <t>Etusivu</t>
  </si>
  <si>
    <t>MuuSarvo</t>
  </si>
  <si>
    <t>Alik</t>
  </si>
  <si>
    <t>Stm</t>
  </si>
  <si>
    <t>Tkm</t>
  </si>
  <si>
    <t>Lntsmt</t>
  </si>
  <si>
    <t>Hlök</t>
  </si>
  <si>
    <t>PisHiihto</t>
  </si>
  <si>
    <t>AmpHiihto</t>
  </si>
  <si>
    <t>Ilmoittaja</t>
  </si>
  <si>
    <t>Lisätietoa</t>
  </si>
  <si>
    <t>Infoa</t>
  </si>
  <si>
    <t>Piirien yhdistykset näet tästä.</t>
  </si>
  <si>
    <t>Takaisin Etusivulle, josta siirry takaisin Piirisi välilehdelle</t>
  </si>
  <si>
    <t>Listasta</t>
  </si>
  <si>
    <t>Viestien ikäsarjat D ja H sekä</t>
  </si>
  <si>
    <t>H80/100/120/140 on yhteenlaskettu ikä syntymävuosien perusteella.</t>
  </si>
  <si>
    <t>Kummankin kilpailijan on oltava täyttänyt vähintään 35 vuotta.</t>
  </si>
  <si>
    <t>Esim 140 sarjassa nuorin oltava 35 v ja vanhimman 105. Niin no.</t>
  </si>
  <si>
    <t>80 sarjassa nuorin 35 vanhempi 45 v</t>
  </si>
  <si>
    <t>Jne</t>
  </si>
  <si>
    <t>Hiihtomatkat ohjeellisia. Kilpailun johto määrittää kilpailumatkat ennen kilpailua</t>
  </si>
  <si>
    <t>Mahdollisia muita sarjoja osallistujamäärän mukaan, jos tarpeeksi osallistujia niihin.</t>
  </si>
  <si>
    <t>Ikäsarjat</t>
  </si>
  <si>
    <t>Virheinfoa</t>
  </si>
  <si>
    <t>d</t>
  </si>
  <si>
    <t>ei oke</t>
  </si>
  <si>
    <t>f</t>
  </si>
  <si>
    <t>s</t>
  </si>
  <si>
    <t>Laskutiedot</t>
  </si>
  <si>
    <t>Tilinro</t>
  </si>
  <si>
    <t>FI91 5165 0750 0522 19</t>
  </si>
  <si>
    <t>Kontiolahden Reserviläiset</t>
  </si>
  <si>
    <t>Viitenro</t>
  </si>
  <si>
    <t>Summa</t>
  </si>
  <si>
    <t>Ilmoitetaan samalla kertaa kummatkin lajit ja niiden pariviesteihin osallistuvat</t>
  </si>
  <si>
    <t>Aputaulukko</t>
  </si>
  <si>
    <t>k</t>
  </si>
  <si>
    <t>Tun</t>
  </si>
  <si>
    <t>l</t>
  </si>
  <si>
    <t>Muu-Etelä-Häme</t>
  </si>
  <si>
    <t>Eha</t>
  </si>
  <si>
    <t xml:space="preserve">Akaan Reserviupseerikerho </t>
  </si>
  <si>
    <t xml:space="preserve">Forssan Seudun Reserviupseerit </t>
  </si>
  <si>
    <t xml:space="preserve">Hattulan-Tyrvännön Res.ups.kerho </t>
  </si>
  <si>
    <t xml:space="preserve">Hauhon Reserviupseerikerho </t>
  </si>
  <si>
    <t xml:space="preserve">Hausjärven Reserviupseerit </t>
  </si>
  <si>
    <t xml:space="preserve">Hämeenlinnan Seudun Res.ups.kerho </t>
  </si>
  <si>
    <t xml:space="preserve">Janakkalan Reserviupseerikerho </t>
  </si>
  <si>
    <t xml:space="preserve">Jokioisten Reserviupseerikerho </t>
  </si>
  <si>
    <t xml:space="preserve">Kalvolan Reserviupseerikerho </t>
  </si>
  <si>
    <t xml:space="preserve">Lopen Reserviupseerit </t>
  </si>
  <si>
    <t xml:space="preserve">Luopioisten Reserviupseerikerho </t>
  </si>
  <si>
    <t xml:space="preserve">Riihimäen Reserviupseerit </t>
  </si>
  <si>
    <t xml:space="preserve">Tammelan Reserviupseerit </t>
  </si>
  <si>
    <t xml:space="preserve">Tuuloksen Reserviupseerit </t>
  </si>
  <si>
    <t xml:space="preserve">Urjalan Reserviupseerit </t>
  </si>
  <si>
    <t xml:space="preserve">Valkeakosken Reserviupseerikerho </t>
  </si>
  <si>
    <t>Janakkalan Reserviläiset Ry</t>
  </si>
  <si>
    <t>Urjalan Reserviläiset Ry</t>
  </si>
  <si>
    <t>Valkeakosken Reserviläiset Ry</t>
  </si>
  <si>
    <t>Ypäjän Reserviläiset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</si>
</sst>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1"/>
    <xf numFmtId="14" fontId="1" fillId="0" borderId="0" xfId="1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4"/>
    <xf numFmtId="43" fontId="0" fillId="0" borderId="0" xfId="5" applyFont="1"/>
    <xf numFmtId="164" fontId="0" fillId="0" borderId="0" xfId="0" applyNumberFormat="1"/>
    <xf numFmtId="0" fontId="7" fillId="0" borderId="0" xfId="0" applyFont="1"/>
    <xf numFmtId="43" fontId="0" fillId="0" borderId="0" xfId="5" applyFont="1" applyProtection="1"/>
    <xf numFmtId="0" fontId="5" fillId="0" borderId="0" xfId="4" applyProtection="1"/>
    <xf numFmtId="0" fontId="8" fillId="0" borderId="0" xfId="0" applyFont="1"/>
    <xf numFmtId="0" fontId="6" fillId="0" borderId="0" xfId="0" applyFont="1"/>
    <xf numFmtId="0" fontId="0" fillId="0" borderId="0" xfId="0" applyAlignment="1">
      <alignment horizontal="center"/>
    </xf>
  </cellXfs>
  <cellStyles count="6">
    <cellStyle name="Hyperlinkki" xfId="4" builtinId="8"/>
    <cellStyle name="Normaali" xfId="0" builtinId="0"/>
    <cellStyle name="Normaali 2" xfId="1" xr:uid="{00000000-0005-0000-0000-000001000000}"/>
    <cellStyle name="Normaali 4" xfId="3" xr:uid="{7576055F-40D8-4179-8DA0-2FBDC9F84C22}"/>
    <cellStyle name="Normaali 5" xfId="2" xr:uid="{1DADF59B-8F7A-45D3-A24C-2F2754A3F796}"/>
    <cellStyle name="Pilkku" xfId="5" builtinId="3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2"/>
  <dimension ref="A1:B26"/>
  <sheetViews>
    <sheetView workbookViewId="0">
      <pane ySplit="1" topLeftCell="A2" activePane="bottomLeft" state="frozen"/>
      <selection pane="bottomLeft" activeCell="C26" sqref="C26"/>
    </sheetView>
  </sheetViews>
  <sheetFormatPr defaultRowHeight="15" x14ac:dyDescent="0.25"/>
  <cols>
    <col min="1" max="1" width="32.42578125" bestFit="1" customWidth="1"/>
    <col min="2" max="2" width="8.5703125" bestFit="1" customWidth="1"/>
  </cols>
  <sheetData>
    <row r="1" spans="1:2" x14ac:dyDescent="0.25">
      <c r="A1" s="1" t="s">
        <v>63</v>
      </c>
      <c r="B1" s="1" t="s">
        <v>64</v>
      </c>
    </row>
    <row r="2" spans="1:2" x14ac:dyDescent="0.25">
      <c r="A2" t="s">
        <v>0</v>
      </c>
      <c r="B2" t="s">
        <v>1</v>
      </c>
    </row>
    <row r="3" spans="1:2" x14ac:dyDescent="0.25">
      <c r="A3" s="1" t="s">
        <v>0</v>
      </c>
      <c r="B3" s="1" t="s">
        <v>31</v>
      </c>
    </row>
    <row r="4" spans="1:2" x14ac:dyDescent="0.25">
      <c r="A4" s="1" t="s">
        <v>27</v>
      </c>
      <c r="B4" s="1" t="s">
        <v>28</v>
      </c>
    </row>
    <row r="5" spans="1:2" x14ac:dyDescent="0.25">
      <c r="A5" t="s">
        <v>5</v>
      </c>
      <c r="B5" t="s">
        <v>6</v>
      </c>
    </row>
    <row r="6" spans="1:2" x14ac:dyDescent="0.25">
      <c r="A6" t="s">
        <v>40</v>
      </c>
      <c r="B6" t="s">
        <v>41</v>
      </c>
    </row>
    <row r="7" spans="1:2" x14ac:dyDescent="0.25">
      <c r="A7" t="s">
        <v>60</v>
      </c>
      <c r="B7" t="s">
        <v>61</v>
      </c>
    </row>
    <row r="8" spans="1:2" x14ac:dyDescent="0.25">
      <c r="A8" s="1" t="s">
        <v>21</v>
      </c>
      <c r="B8" s="2" t="s">
        <v>22</v>
      </c>
    </row>
    <row r="9" spans="1:2" x14ac:dyDescent="0.25">
      <c r="A9" s="1" t="s">
        <v>2</v>
      </c>
      <c r="B9" s="1" t="s">
        <v>3</v>
      </c>
    </row>
    <row r="10" spans="1:2" x14ac:dyDescent="0.25">
      <c r="A10" s="1" t="s">
        <v>2</v>
      </c>
      <c r="B10" s="1" t="s">
        <v>4</v>
      </c>
    </row>
    <row r="11" spans="1:2" x14ac:dyDescent="0.25">
      <c r="A11" s="1" t="s">
        <v>17</v>
      </c>
      <c r="B11" s="1" t="s">
        <v>18</v>
      </c>
    </row>
    <row r="12" spans="1:2" x14ac:dyDescent="0.25">
      <c r="A12" t="s">
        <v>13</v>
      </c>
      <c r="B12" t="s">
        <v>14</v>
      </c>
    </row>
    <row r="13" spans="1:2" x14ac:dyDescent="0.25">
      <c r="A13" s="1" t="s">
        <v>34</v>
      </c>
      <c r="B13" s="1" t="s">
        <v>35</v>
      </c>
    </row>
    <row r="14" spans="1:2" x14ac:dyDescent="0.25">
      <c r="A14" s="1" t="s">
        <v>25</v>
      </c>
      <c r="B14" s="2" t="s">
        <v>26</v>
      </c>
    </row>
    <row r="15" spans="1:2" x14ac:dyDescent="0.25">
      <c r="A15" t="s">
        <v>11</v>
      </c>
      <c r="B15" t="s">
        <v>12</v>
      </c>
    </row>
    <row r="16" spans="1:2" x14ac:dyDescent="0.25">
      <c r="A16" t="s">
        <v>38</v>
      </c>
      <c r="B16" t="s">
        <v>39</v>
      </c>
    </row>
    <row r="17" spans="1:2" x14ac:dyDescent="0.25">
      <c r="A17" s="1" t="s">
        <v>23</v>
      </c>
      <c r="B17" s="1" t="s">
        <v>24</v>
      </c>
    </row>
    <row r="18" spans="1:2" x14ac:dyDescent="0.25">
      <c r="A18" t="s">
        <v>9</v>
      </c>
      <c r="B18" t="s">
        <v>10</v>
      </c>
    </row>
    <row r="19" spans="1:2" x14ac:dyDescent="0.25">
      <c r="A19" s="1" t="s">
        <v>32</v>
      </c>
      <c r="B19" s="1" t="s">
        <v>33</v>
      </c>
    </row>
    <row r="20" spans="1:2" x14ac:dyDescent="0.25">
      <c r="A20" t="s">
        <v>29</v>
      </c>
      <c r="B20" t="s">
        <v>30</v>
      </c>
    </row>
    <row r="21" spans="1:2" x14ac:dyDescent="0.25">
      <c r="A21" t="s">
        <v>15</v>
      </c>
      <c r="B21" t="s">
        <v>16</v>
      </c>
    </row>
    <row r="22" spans="1:2" x14ac:dyDescent="0.25">
      <c r="A22" t="s">
        <v>7</v>
      </c>
      <c r="B22" t="s">
        <v>8</v>
      </c>
    </row>
    <row r="23" spans="1:2" x14ac:dyDescent="0.25">
      <c r="A23" s="1" t="s">
        <v>19</v>
      </c>
      <c r="B23" t="s">
        <v>20</v>
      </c>
    </row>
    <row r="24" spans="1:2" x14ac:dyDescent="0.25">
      <c r="A24" s="1" t="s">
        <v>36</v>
      </c>
      <c r="B24" s="1" t="s">
        <v>37</v>
      </c>
    </row>
    <row r="25" spans="1:2" x14ac:dyDescent="0.25">
      <c r="A25" t="s">
        <v>709</v>
      </c>
      <c r="B25" t="s">
        <v>710</v>
      </c>
    </row>
    <row r="26" spans="1:2" x14ac:dyDescent="0.25">
      <c r="A26" t="s">
        <v>413</v>
      </c>
      <c r="B26" t="s">
        <v>711</v>
      </c>
    </row>
  </sheetData>
  <sortState xmlns:xlrd2="http://schemas.microsoft.com/office/spreadsheetml/2017/richdata2" ref="A2:B24">
    <sortCondition ref="A2:A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3CE1-5C23-46E6-9ECB-BB59F3669638}">
  <sheetPr codeName="Taul4"/>
  <dimension ref="A1:C20"/>
  <sheetViews>
    <sheetView workbookViewId="0">
      <selection activeCell="C7" sqref="C7"/>
    </sheetView>
  </sheetViews>
  <sheetFormatPr defaultRowHeight="15" x14ac:dyDescent="0.25"/>
  <sheetData>
    <row r="1" spans="1:3" x14ac:dyDescent="0.25">
      <c r="A1" t="s">
        <v>66</v>
      </c>
      <c r="B1" t="s">
        <v>67</v>
      </c>
      <c r="C1" t="s">
        <v>68</v>
      </c>
    </row>
    <row r="2" spans="1:3" x14ac:dyDescent="0.25">
      <c r="A2" t="s">
        <v>69</v>
      </c>
      <c r="B2">
        <v>1</v>
      </c>
      <c r="C2" t="s">
        <v>70</v>
      </c>
    </row>
    <row r="3" spans="1:3" x14ac:dyDescent="0.25">
      <c r="A3" t="s">
        <v>71</v>
      </c>
      <c r="B3">
        <v>1</v>
      </c>
      <c r="C3" t="s">
        <v>72</v>
      </c>
    </row>
    <row r="4" spans="1:3" x14ac:dyDescent="0.25">
      <c r="A4" t="s">
        <v>73</v>
      </c>
      <c r="B4">
        <v>1</v>
      </c>
      <c r="C4" t="s">
        <v>74</v>
      </c>
    </row>
    <row r="5" spans="1:3" x14ac:dyDescent="0.25">
      <c r="A5" t="s">
        <v>75</v>
      </c>
      <c r="B5">
        <v>1</v>
      </c>
      <c r="C5" t="s">
        <v>76</v>
      </c>
    </row>
    <row r="6" spans="1:3" x14ac:dyDescent="0.25">
      <c r="A6" t="s">
        <v>77</v>
      </c>
      <c r="B6">
        <v>1</v>
      </c>
      <c r="C6" t="s">
        <v>78</v>
      </c>
    </row>
    <row r="7" spans="1:3" x14ac:dyDescent="0.25">
      <c r="A7" t="s">
        <v>79</v>
      </c>
      <c r="B7">
        <v>1</v>
      </c>
      <c r="C7" t="s">
        <v>80</v>
      </c>
    </row>
    <row r="8" spans="1:3" x14ac:dyDescent="0.25">
      <c r="A8" t="s">
        <v>81</v>
      </c>
      <c r="B8">
        <v>1</v>
      </c>
      <c r="C8" t="s">
        <v>82</v>
      </c>
    </row>
    <row r="9" spans="1:3" x14ac:dyDescent="0.25">
      <c r="A9" t="s">
        <v>83</v>
      </c>
      <c r="B9">
        <v>1</v>
      </c>
      <c r="C9" t="s">
        <v>84</v>
      </c>
    </row>
    <row r="10" spans="1:3" x14ac:dyDescent="0.25">
      <c r="A10" t="s">
        <v>85</v>
      </c>
      <c r="B10">
        <v>1</v>
      </c>
      <c r="C10" t="s">
        <v>86</v>
      </c>
    </row>
    <row r="11" spans="1:3" x14ac:dyDescent="0.25">
      <c r="A11" t="s">
        <v>87</v>
      </c>
      <c r="B11">
        <v>1</v>
      </c>
      <c r="C11" t="s">
        <v>88</v>
      </c>
    </row>
    <row r="12" spans="1:3" x14ac:dyDescent="0.25">
      <c r="A12" t="s">
        <v>89</v>
      </c>
      <c r="B12">
        <v>1</v>
      </c>
      <c r="C12" t="s">
        <v>90</v>
      </c>
    </row>
    <row r="13" spans="1:3" x14ac:dyDescent="0.25">
      <c r="A13" t="s">
        <v>91</v>
      </c>
      <c r="B13">
        <v>1</v>
      </c>
      <c r="C13" t="s">
        <v>92</v>
      </c>
    </row>
    <row r="14" spans="1:3" x14ac:dyDescent="0.25">
      <c r="A14" t="s">
        <v>93</v>
      </c>
      <c r="B14">
        <v>1</v>
      </c>
      <c r="C14" t="s">
        <v>94</v>
      </c>
    </row>
    <row r="15" spans="1:3" x14ac:dyDescent="0.25">
      <c r="A15" t="s">
        <v>95</v>
      </c>
      <c r="B15">
        <v>1</v>
      </c>
      <c r="C15" t="s">
        <v>96</v>
      </c>
    </row>
    <row r="16" spans="1:3" x14ac:dyDescent="0.25">
      <c r="A16" t="s">
        <v>97</v>
      </c>
      <c r="B16">
        <v>1</v>
      </c>
      <c r="C16" t="s">
        <v>98</v>
      </c>
    </row>
    <row r="17" spans="1:3" x14ac:dyDescent="0.25">
      <c r="A17" t="s">
        <v>99</v>
      </c>
      <c r="B17">
        <v>1</v>
      </c>
      <c r="C17" t="s">
        <v>100</v>
      </c>
    </row>
    <row r="18" spans="1:3" x14ac:dyDescent="0.25">
      <c r="A18" t="s">
        <v>101</v>
      </c>
      <c r="B18">
        <v>1</v>
      </c>
      <c r="C18" t="s">
        <v>102</v>
      </c>
    </row>
    <row r="19" spans="1:3" x14ac:dyDescent="0.25">
      <c r="A19" t="s">
        <v>103</v>
      </c>
      <c r="B19">
        <v>1</v>
      </c>
      <c r="C19" t="s">
        <v>104</v>
      </c>
    </row>
    <row r="20" spans="1:3" x14ac:dyDescent="0.25">
      <c r="A20" t="s">
        <v>105</v>
      </c>
      <c r="B20">
        <v>1</v>
      </c>
      <c r="C20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35620-5A02-4D59-AA16-4E3D1AF6C03B}">
  <sheetPr codeName="Taul5"/>
  <dimension ref="A1:T59"/>
  <sheetViews>
    <sheetView topLeftCell="K1" workbookViewId="0">
      <selection activeCell="L22" sqref="L22"/>
    </sheetView>
  </sheetViews>
  <sheetFormatPr defaultRowHeight="15" x14ac:dyDescent="0.25"/>
  <cols>
    <col min="1" max="1" width="9.7109375" bestFit="1" customWidth="1"/>
    <col min="2" max="2" width="50" bestFit="1" customWidth="1"/>
    <col min="3" max="3" width="44.85546875" bestFit="1" customWidth="1"/>
    <col min="4" max="4" width="37.42578125" bestFit="1" customWidth="1"/>
    <col min="5" max="5" width="66.140625" bestFit="1" customWidth="1"/>
    <col min="6" max="6" width="34.42578125" bestFit="1" customWidth="1"/>
    <col min="7" max="7" width="38.28515625" bestFit="1" customWidth="1"/>
    <col min="8" max="8" width="34" bestFit="1" customWidth="1"/>
    <col min="9" max="9" width="57.28515625" bestFit="1" customWidth="1"/>
    <col min="10" max="10" width="34" bestFit="1" customWidth="1"/>
    <col min="11" max="11" width="52.5703125" bestFit="1" customWidth="1"/>
    <col min="12" max="12" width="42.7109375" bestFit="1" customWidth="1"/>
    <col min="13" max="13" width="35.7109375" bestFit="1" customWidth="1"/>
    <col min="14" max="14" width="39.7109375" bestFit="1" customWidth="1"/>
    <col min="15" max="15" width="33.85546875" bestFit="1" customWidth="1"/>
    <col min="16" max="16" width="36.140625" bestFit="1" customWidth="1"/>
    <col min="17" max="17" width="32.42578125" bestFit="1" customWidth="1"/>
    <col min="18" max="18" width="56.42578125" bestFit="1" customWidth="1"/>
    <col min="19" max="19" width="44.85546875" bestFit="1" customWidth="1"/>
    <col min="20" max="20" width="52.5703125" bestFit="1" customWidth="1"/>
  </cols>
  <sheetData>
    <row r="1" spans="1:20" x14ac:dyDescent="0.25">
      <c r="B1" t="s">
        <v>708</v>
      </c>
      <c r="C1" t="s">
        <v>84</v>
      </c>
      <c r="D1" t="s">
        <v>94</v>
      </c>
      <c r="E1" t="s">
        <v>70</v>
      </c>
      <c r="F1" t="s">
        <v>102</v>
      </c>
      <c r="G1" t="s">
        <v>98</v>
      </c>
      <c r="H1" t="s">
        <v>92</v>
      </c>
      <c r="I1" t="s">
        <v>82</v>
      </c>
      <c r="J1" t="s">
        <v>104</v>
      </c>
      <c r="K1" t="s">
        <v>78</v>
      </c>
      <c r="L1" t="s">
        <v>90</v>
      </c>
      <c r="M1" t="s">
        <v>100</v>
      </c>
      <c r="N1" t="s">
        <v>88</v>
      </c>
      <c r="O1" t="s">
        <v>80</v>
      </c>
      <c r="P1" t="s">
        <v>74</v>
      </c>
    </row>
    <row r="2" spans="1:20" x14ac:dyDescent="0.25">
      <c r="A2" t="s">
        <v>127</v>
      </c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138</v>
      </c>
      <c r="L2" t="s">
        <v>139</v>
      </c>
      <c r="M2" t="s">
        <v>140</v>
      </c>
      <c r="N2" t="s">
        <v>141</v>
      </c>
      <c r="T2" t="s">
        <v>137</v>
      </c>
    </row>
    <row r="3" spans="1:20" x14ac:dyDescent="0.25">
      <c r="A3" s="3"/>
      <c r="B3" t="s">
        <v>142</v>
      </c>
      <c r="C3" t="s">
        <v>143</v>
      </c>
      <c r="D3" t="s">
        <v>144</v>
      </c>
      <c r="E3" t="s">
        <v>145</v>
      </c>
      <c r="F3" t="s">
        <v>146</v>
      </c>
      <c r="G3" t="s">
        <v>147</v>
      </c>
      <c r="H3" t="s">
        <v>148</v>
      </c>
      <c r="I3" t="s">
        <v>149</v>
      </c>
      <c r="J3" t="s">
        <v>150</v>
      </c>
      <c r="K3" t="s">
        <v>152</v>
      </c>
      <c r="L3" t="s">
        <v>153</v>
      </c>
      <c r="M3" t="s">
        <v>154</v>
      </c>
      <c r="N3" t="s">
        <v>155</v>
      </c>
      <c r="T3" t="s">
        <v>151</v>
      </c>
    </row>
    <row r="4" spans="1:20" x14ac:dyDescent="0.25">
      <c r="B4" t="s">
        <v>156</v>
      </c>
      <c r="C4" t="s">
        <v>157</v>
      </c>
      <c r="D4" t="s">
        <v>158</v>
      </c>
      <c r="E4" t="s">
        <v>159</v>
      </c>
      <c r="F4" t="s">
        <v>160</v>
      </c>
      <c r="G4" t="s">
        <v>161</v>
      </c>
      <c r="H4" t="s">
        <v>162</v>
      </c>
      <c r="I4" t="s">
        <v>163</v>
      </c>
      <c r="J4" t="s">
        <v>164</v>
      </c>
      <c r="K4" t="s">
        <v>166</v>
      </c>
      <c r="L4" t="s">
        <v>40</v>
      </c>
      <c r="M4" t="s">
        <v>167</v>
      </c>
      <c r="N4" t="s">
        <v>168</v>
      </c>
      <c r="T4" t="s">
        <v>165</v>
      </c>
    </row>
    <row r="5" spans="1:20" x14ac:dyDescent="0.25">
      <c r="B5" t="s">
        <v>169</v>
      </c>
      <c r="C5" t="s">
        <v>170</v>
      </c>
      <c r="D5" t="s">
        <v>171</v>
      </c>
      <c r="E5" t="s">
        <v>172</v>
      </c>
      <c r="F5" t="s">
        <v>173</v>
      </c>
      <c r="G5" t="s">
        <v>174</v>
      </c>
      <c r="H5" t="s">
        <v>175</v>
      </c>
      <c r="I5" t="s">
        <v>176</v>
      </c>
      <c r="J5" t="s">
        <v>177</v>
      </c>
      <c r="K5" t="s">
        <v>179</v>
      </c>
      <c r="L5" t="s">
        <v>180</v>
      </c>
      <c r="M5" t="s">
        <v>181</v>
      </c>
      <c r="N5" t="s">
        <v>182</v>
      </c>
      <c r="T5" t="s">
        <v>178</v>
      </c>
    </row>
    <row r="6" spans="1:20" x14ac:dyDescent="0.25">
      <c r="B6" t="s">
        <v>183</v>
      </c>
      <c r="C6" t="s">
        <v>184</v>
      </c>
      <c r="D6" t="s">
        <v>185</v>
      </c>
      <c r="E6" t="s">
        <v>186</v>
      </c>
      <c r="F6" t="s">
        <v>187</v>
      </c>
      <c r="G6" t="s">
        <v>188</v>
      </c>
      <c r="H6" t="s">
        <v>189</v>
      </c>
      <c r="I6" t="s">
        <v>190</v>
      </c>
      <c r="J6" t="s">
        <v>191</v>
      </c>
      <c r="K6" t="s">
        <v>193</v>
      </c>
      <c r="L6" t="s">
        <v>194</v>
      </c>
      <c r="M6" t="s">
        <v>195</v>
      </c>
      <c r="N6" t="s">
        <v>196</v>
      </c>
      <c r="T6" t="s">
        <v>192</v>
      </c>
    </row>
    <row r="7" spans="1:20" x14ac:dyDescent="0.25">
      <c r="B7" t="s">
        <v>197</v>
      </c>
      <c r="C7" t="s">
        <v>198</v>
      </c>
      <c r="D7" t="s">
        <v>199</v>
      </c>
      <c r="E7" t="s">
        <v>200</v>
      </c>
      <c r="F7" t="s">
        <v>201</v>
      </c>
      <c r="G7" t="s">
        <v>202</v>
      </c>
      <c r="H7" t="s">
        <v>203</v>
      </c>
      <c r="I7" t="s">
        <v>204</v>
      </c>
      <c r="J7" t="s">
        <v>205</v>
      </c>
      <c r="K7" t="s">
        <v>207</v>
      </c>
      <c r="L7" t="s">
        <v>208</v>
      </c>
      <c r="M7" t="s">
        <v>209</v>
      </c>
      <c r="N7" t="s">
        <v>210</v>
      </c>
      <c r="T7" t="s">
        <v>206</v>
      </c>
    </row>
    <row r="8" spans="1:20" x14ac:dyDescent="0.25">
      <c r="B8" t="s">
        <v>211</v>
      </c>
      <c r="C8" t="s">
        <v>212</v>
      </c>
      <c r="D8" t="s">
        <v>213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221</v>
      </c>
      <c r="L8" t="s">
        <v>222</v>
      </c>
      <c r="M8" t="s">
        <v>223</v>
      </c>
      <c r="N8" t="s">
        <v>224</v>
      </c>
      <c r="T8" t="s">
        <v>220</v>
      </c>
    </row>
    <row r="9" spans="1:20" x14ac:dyDescent="0.25">
      <c r="B9" t="s">
        <v>225</v>
      </c>
      <c r="C9" t="s">
        <v>226</v>
      </c>
      <c r="D9" t="s">
        <v>227</v>
      </c>
      <c r="E9" t="s">
        <v>228</v>
      </c>
      <c r="F9" t="s">
        <v>229</v>
      </c>
      <c r="G9" t="s">
        <v>230</v>
      </c>
      <c r="H9" t="s">
        <v>231</v>
      </c>
      <c r="I9" t="s">
        <v>232</v>
      </c>
      <c r="J9" t="s">
        <v>233</v>
      </c>
      <c r="K9" t="s">
        <v>235</v>
      </c>
      <c r="L9" t="s">
        <v>236</v>
      </c>
      <c r="M9" t="s">
        <v>237</v>
      </c>
      <c r="N9" t="s">
        <v>238</v>
      </c>
      <c r="T9" t="s">
        <v>234</v>
      </c>
    </row>
    <row r="10" spans="1:20" x14ac:dyDescent="0.25">
      <c r="B10" t="s">
        <v>239</v>
      </c>
      <c r="C10" t="s">
        <v>240</v>
      </c>
      <c r="D10" t="s">
        <v>241</v>
      </c>
      <c r="E10" t="s">
        <v>242</v>
      </c>
      <c r="F10" t="s">
        <v>243</v>
      </c>
      <c r="G10" t="s">
        <v>244</v>
      </c>
      <c r="H10" t="s">
        <v>245</v>
      </c>
      <c r="I10" t="s">
        <v>246</v>
      </c>
      <c r="J10" t="s">
        <v>247</v>
      </c>
      <c r="K10" t="s">
        <v>249</v>
      </c>
      <c r="L10" t="s">
        <v>250</v>
      </c>
      <c r="M10" t="s">
        <v>251</v>
      </c>
      <c r="N10" t="s">
        <v>252</v>
      </c>
      <c r="T10" t="s">
        <v>248</v>
      </c>
    </row>
    <row r="11" spans="1:20" x14ac:dyDescent="0.25">
      <c r="B11" t="s">
        <v>253</v>
      </c>
      <c r="C11" t="s">
        <v>254</v>
      </c>
      <c r="D11" t="s">
        <v>255</v>
      </c>
      <c r="E11" t="s">
        <v>256</v>
      </c>
      <c r="G11" t="s">
        <v>257</v>
      </c>
      <c r="H11" t="s">
        <v>258</v>
      </c>
      <c r="I11" t="s">
        <v>259</v>
      </c>
      <c r="J11" t="s">
        <v>260</v>
      </c>
      <c r="K11" t="s">
        <v>262</v>
      </c>
      <c r="L11" t="s">
        <v>263</v>
      </c>
      <c r="M11" t="s">
        <v>264</v>
      </c>
      <c r="N11" t="s">
        <v>265</v>
      </c>
      <c r="T11" t="s">
        <v>261</v>
      </c>
    </row>
    <row r="12" spans="1:20" x14ac:dyDescent="0.25">
      <c r="B12" t="s">
        <v>266</v>
      </c>
      <c r="C12" t="s">
        <v>267</v>
      </c>
      <c r="D12" t="s">
        <v>268</v>
      </c>
      <c r="E12" t="s">
        <v>269</v>
      </c>
      <c r="G12" t="s">
        <v>270</v>
      </c>
      <c r="H12" t="s">
        <v>271</v>
      </c>
      <c r="I12" t="s">
        <v>272</v>
      </c>
      <c r="J12" t="s">
        <v>273</v>
      </c>
      <c r="K12" t="s">
        <v>275</v>
      </c>
      <c r="L12" t="s">
        <v>276</v>
      </c>
      <c r="M12" t="s">
        <v>277</v>
      </c>
      <c r="N12" t="s">
        <v>278</v>
      </c>
      <c r="T12" t="s">
        <v>274</v>
      </c>
    </row>
    <row r="13" spans="1:20" x14ac:dyDescent="0.25">
      <c r="B13" t="s">
        <v>279</v>
      </c>
      <c r="C13" t="s">
        <v>280</v>
      </c>
      <c r="D13" t="s">
        <v>281</v>
      </c>
      <c r="E13" t="s">
        <v>282</v>
      </c>
      <c r="G13" t="s">
        <v>283</v>
      </c>
      <c r="H13" t="s">
        <v>284</v>
      </c>
      <c r="I13" t="s">
        <v>285</v>
      </c>
      <c r="J13" t="s">
        <v>286</v>
      </c>
      <c r="K13" t="s">
        <v>287</v>
      </c>
      <c r="L13" t="s">
        <v>288</v>
      </c>
      <c r="M13" t="s">
        <v>289</v>
      </c>
      <c r="N13" t="s">
        <v>290</v>
      </c>
    </row>
    <row r="14" spans="1:20" x14ac:dyDescent="0.25">
      <c r="B14" t="s">
        <v>291</v>
      </c>
      <c r="D14" t="s">
        <v>292</v>
      </c>
      <c r="E14" t="s">
        <v>293</v>
      </c>
      <c r="G14" t="s">
        <v>294</v>
      </c>
      <c r="H14" t="s">
        <v>295</v>
      </c>
      <c r="I14" t="s">
        <v>296</v>
      </c>
      <c r="J14" t="s">
        <v>297</v>
      </c>
      <c r="K14" t="s">
        <v>298</v>
      </c>
      <c r="L14" t="s">
        <v>299</v>
      </c>
      <c r="M14" t="s">
        <v>300</v>
      </c>
      <c r="N14" t="s">
        <v>301</v>
      </c>
    </row>
    <row r="15" spans="1:20" x14ac:dyDescent="0.25">
      <c r="B15" t="s">
        <v>302</v>
      </c>
      <c r="D15" t="s">
        <v>303</v>
      </c>
      <c r="E15" t="s">
        <v>304</v>
      </c>
      <c r="G15" t="s">
        <v>305</v>
      </c>
      <c r="H15" t="s">
        <v>306</v>
      </c>
      <c r="J15" t="s">
        <v>307</v>
      </c>
      <c r="K15" t="s">
        <v>308</v>
      </c>
      <c r="L15" t="s">
        <v>309</v>
      </c>
      <c r="M15" t="s">
        <v>310</v>
      </c>
      <c r="N15" t="s">
        <v>311</v>
      </c>
    </row>
    <row r="16" spans="1:20" x14ac:dyDescent="0.25">
      <c r="B16" t="s">
        <v>312</v>
      </c>
      <c r="D16" t="s">
        <v>313</v>
      </c>
      <c r="E16" t="s">
        <v>314</v>
      </c>
      <c r="H16" t="s">
        <v>315</v>
      </c>
      <c r="J16" t="s">
        <v>316</v>
      </c>
      <c r="K16" t="s">
        <v>317</v>
      </c>
      <c r="L16" t="s">
        <v>318</v>
      </c>
      <c r="M16" t="s">
        <v>319</v>
      </c>
      <c r="N16" t="s">
        <v>320</v>
      </c>
    </row>
    <row r="17" spans="1:19" x14ac:dyDescent="0.25">
      <c r="B17" t="s">
        <v>321</v>
      </c>
      <c r="D17" t="s">
        <v>322</v>
      </c>
      <c r="E17" t="s">
        <v>323</v>
      </c>
      <c r="H17" t="s">
        <v>324</v>
      </c>
      <c r="J17" t="s">
        <v>325</v>
      </c>
      <c r="K17" t="s">
        <v>326</v>
      </c>
      <c r="L17" t="s">
        <v>327</v>
      </c>
      <c r="M17" t="s">
        <v>328</v>
      </c>
      <c r="N17" t="s">
        <v>329</v>
      </c>
    </row>
    <row r="18" spans="1:19" x14ac:dyDescent="0.25">
      <c r="B18" t="s">
        <v>330</v>
      </c>
      <c r="D18" t="s">
        <v>331</v>
      </c>
      <c r="E18" t="s">
        <v>332</v>
      </c>
      <c r="H18" t="s">
        <v>333</v>
      </c>
      <c r="J18" t="s">
        <v>334</v>
      </c>
      <c r="K18" t="s">
        <v>335</v>
      </c>
      <c r="L18" t="s">
        <v>709</v>
      </c>
      <c r="N18" t="s">
        <v>336</v>
      </c>
    </row>
    <row r="19" spans="1:19" x14ac:dyDescent="0.25">
      <c r="D19" t="s">
        <v>337</v>
      </c>
      <c r="E19" t="s">
        <v>338</v>
      </c>
      <c r="H19" t="s">
        <v>339</v>
      </c>
      <c r="J19" t="s">
        <v>340</v>
      </c>
      <c r="K19" t="s">
        <v>341</v>
      </c>
      <c r="N19" t="s">
        <v>342</v>
      </c>
    </row>
    <row r="20" spans="1:19" x14ac:dyDescent="0.25">
      <c r="D20" t="s">
        <v>343</v>
      </c>
      <c r="E20" t="s">
        <v>344</v>
      </c>
      <c r="H20" t="s">
        <v>345</v>
      </c>
      <c r="J20" t="s">
        <v>346</v>
      </c>
      <c r="K20" t="s">
        <v>347</v>
      </c>
      <c r="N20" t="s">
        <v>348</v>
      </c>
    </row>
    <row r="21" spans="1:19" x14ac:dyDescent="0.25">
      <c r="D21" t="s">
        <v>349</v>
      </c>
      <c r="E21" t="s">
        <v>350</v>
      </c>
      <c r="H21" t="s">
        <v>351</v>
      </c>
      <c r="J21" t="s">
        <v>352</v>
      </c>
      <c r="K21" t="s">
        <v>353</v>
      </c>
    </row>
    <row r="22" spans="1:19" x14ac:dyDescent="0.25">
      <c r="D22" t="s">
        <v>354</v>
      </c>
      <c r="E22" t="s">
        <v>355</v>
      </c>
      <c r="H22" t="s">
        <v>356</v>
      </c>
      <c r="J22" t="s">
        <v>357</v>
      </c>
      <c r="K22" t="s">
        <v>358</v>
      </c>
    </row>
    <row r="23" spans="1:19" x14ac:dyDescent="0.25">
      <c r="D23" t="s">
        <v>359</v>
      </c>
      <c r="E23" t="s">
        <v>360</v>
      </c>
      <c r="H23" t="s">
        <v>361</v>
      </c>
      <c r="K23" t="s">
        <v>362</v>
      </c>
    </row>
    <row r="24" spans="1:19" x14ac:dyDescent="0.25">
      <c r="E24" t="s">
        <v>363</v>
      </c>
    </row>
    <row r="25" spans="1:19" x14ac:dyDescent="0.25">
      <c r="E25" t="s">
        <v>364</v>
      </c>
    </row>
    <row r="26" spans="1:19" x14ac:dyDescent="0.25">
      <c r="E26" t="s">
        <v>365</v>
      </c>
    </row>
    <row r="27" spans="1:19" x14ac:dyDescent="0.25">
      <c r="E27" t="s">
        <v>366</v>
      </c>
    </row>
    <row r="29" spans="1:19" x14ac:dyDescent="0.25">
      <c r="B29" t="s">
        <v>708</v>
      </c>
      <c r="C29" t="s">
        <v>84</v>
      </c>
      <c r="D29" t="s">
        <v>94</v>
      </c>
      <c r="E29" t="s">
        <v>70</v>
      </c>
      <c r="F29" t="s">
        <v>102</v>
      </c>
      <c r="G29" t="s">
        <v>98</v>
      </c>
      <c r="H29" t="s">
        <v>92</v>
      </c>
      <c r="I29" t="s">
        <v>82</v>
      </c>
      <c r="J29" t="s">
        <v>104</v>
      </c>
      <c r="K29" t="s">
        <v>78</v>
      </c>
      <c r="L29" t="s">
        <v>90</v>
      </c>
      <c r="M29" t="s">
        <v>100</v>
      </c>
      <c r="N29" t="s">
        <v>88</v>
      </c>
      <c r="O29" t="s">
        <v>80</v>
      </c>
      <c r="P29" t="s">
        <v>74</v>
      </c>
      <c r="R29" t="s">
        <v>70</v>
      </c>
      <c r="S29" t="s">
        <v>72</v>
      </c>
    </row>
    <row r="30" spans="1:19" x14ac:dyDescent="0.25">
      <c r="A30" t="s">
        <v>367</v>
      </c>
      <c r="B30" t="s">
        <v>368</v>
      </c>
      <c r="C30" t="s">
        <v>369</v>
      </c>
      <c r="D30" t="s">
        <v>370</v>
      </c>
      <c r="E30" t="s">
        <v>371</v>
      </c>
      <c r="F30" t="s">
        <v>372</v>
      </c>
      <c r="G30" t="s">
        <v>373</v>
      </c>
      <c r="H30" t="s">
        <v>374</v>
      </c>
      <c r="I30" t="s">
        <v>375</v>
      </c>
      <c r="J30" t="s">
        <v>376</v>
      </c>
      <c r="K30" t="s">
        <v>377</v>
      </c>
      <c r="L30" t="s">
        <v>378</v>
      </c>
      <c r="M30" t="s">
        <v>379</v>
      </c>
      <c r="N30" t="s">
        <v>380</v>
      </c>
      <c r="O30" t="s">
        <v>381</v>
      </c>
      <c r="P30" t="s">
        <v>382</v>
      </c>
      <c r="Q30" t="s">
        <v>383</v>
      </c>
      <c r="R30" t="s">
        <v>384</v>
      </c>
      <c r="S30" t="s">
        <v>385</v>
      </c>
    </row>
    <row r="31" spans="1:19" x14ac:dyDescent="0.25">
      <c r="B31" t="s">
        <v>386</v>
      </c>
      <c r="C31" t="s">
        <v>387</v>
      </c>
      <c r="D31" t="s">
        <v>388</v>
      </c>
      <c r="E31" t="s">
        <v>389</v>
      </c>
      <c r="F31" t="s">
        <v>390</v>
      </c>
      <c r="G31" t="s">
        <v>391</v>
      </c>
      <c r="H31" t="s">
        <v>392</v>
      </c>
      <c r="I31" t="s">
        <v>393</v>
      </c>
      <c r="J31" t="s">
        <v>394</v>
      </c>
      <c r="K31" t="s">
        <v>395</v>
      </c>
      <c r="L31" t="s">
        <v>62</v>
      </c>
      <c r="M31" t="s">
        <v>396</v>
      </c>
      <c r="N31" t="s">
        <v>397</v>
      </c>
      <c r="O31" t="s">
        <v>398</v>
      </c>
      <c r="P31" t="s">
        <v>399</v>
      </c>
      <c r="Q31" t="s">
        <v>400</v>
      </c>
      <c r="R31" t="s">
        <v>401</v>
      </c>
      <c r="S31" t="s">
        <v>402</v>
      </c>
    </row>
    <row r="32" spans="1:19" x14ac:dyDescent="0.25">
      <c r="B32" t="s">
        <v>403</v>
      </c>
      <c r="C32" t="s">
        <v>404</v>
      </c>
      <c r="D32" t="s">
        <v>405</v>
      </c>
      <c r="E32" t="s">
        <v>406</v>
      </c>
      <c r="F32" t="s">
        <v>407</v>
      </c>
      <c r="G32" t="s">
        <v>408</v>
      </c>
      <c r="H32" t="s">
        <v>409</v>
      </c>
      <c r="I32" t="s">
        <v>410</v>
      </c>
      <c r="J32" t="s">
        <v>411</v>
      </c>
      <c r="K32" t="s">
        <v>412</v>
      </c>
      <c r="L32" t="s">
        <v>413</v>
      </c>
      <c r="M32" t="s">
        <v>414</v>
      </c>
      <c r="N32" t="s">
        <v>415</v>
      </c>
      <c r="O32" t="s">
        <v>416</v>
      </c>
      <c r="P32" t="s">
        <v>417</v>
      </c>
      <c r="Q32" t="s">
        <v>418</v>
      </c>
      <c r="R32" t="s">
        <v>419</v>
      </c>
      <c r="S32" t="s">
        <v>420</v>
      </c>
    </row>
    <row r="33" spans="2:19" x14ac:dyDescent="0.25">
      <c r="B33" t="s">
        <v>421</v>
      </c>
      <c r="C33" t="s">
        <v>422</v>
      </c>
      <c r="D33" t="s">
        <v>423</v>
      </c>
      <c r="E33" t="s">
        <v>424</v>
      </c>
      <c r="F33" t="s">
        <v>425</v>
      </c>
      <c r="G33" t="s">
        <v>426</v>
      </c>
      <c r="H33" t="s">
        <v>427</v>
      </c>
      <c r="I33" t="s">
        <v>428</v>
      </c>
      <c r="J33" t="s">
        <v>429</v>
      </c>
      <c r="K33" t="s">
        <v>430</v>
      </c>
      <c r="L33" t="s">
        <v>431</v>
      </c>
      <c r="M33" t="s">
        <v>432</v>
      </c>
      <c r="N33" t="s">
        <v>433</v>
      </c>
      <c r="O33" t="s">
        <v>434</v>
      </c>
      <c r="P33" t="s">
        <v>435</v>
      </c>
      <c r="Q33" t="s">
        <v>436</v>
      </c>
      <c r="R33" t="s">
        <v>437</v>
      </c>
      <c r="S33" t="s">
        <v>438</v>
      </c>
    </row>
    <row r="34" spans="2:19" x14ac:dyDescent="0.25">
      <c r="B34" t="s">
        <v>439</v>
      </c>
      <c r="C34" t="s">
        <v>440</v>
      </c>
      <c r="D34" t="s">
        <v>441</v>
      </c>
      <c r="E34" t="s">
        <v>442</v>
      </c>
      <c r="F34" t="s">
        <v>443</v>
      </c>
      <c r="G34" t="s">
        <v>444</v>
      </c>
      <c r="H34" t="s">
        <v>445</v>
      </c>
      <c r="I34" t="s">
        <v>446</v>
      </c>
      <c r="J34" t="s">
        <v>447</v>
      </c>
      <c r="K34" t="s">
        <v>448</v>
      </c>
      <c r="L34" t="s">
        <v>449</v>
      </c>
      <c r="M34" t="s">
        <v>450</v>
      </c>
      <c r="N34" t="s">
        <v>451</v>
      </c>
      <c r="O34" t="s">
        <v>452</v>
      </c>
      <c r="P34" t="s">
        <v>453</v>
      </c>
      <c r="Q34" t="s">
        <v>454</v>
      </c>
      <c r="R34" t="s">
        <v>455</v>
      </c>
      <c r="S34" t="s">
        <v>456</v>
      </c>
    </row>
    <row r="35" spans="2:19" x14ac:dyDescent="0.25">
      <c r="B35" t="s">
        <v>457</v>
      </c>
      <c r="C35" t="s">
        <v>458</v>
      </c>
      <c r="D35" t="s">
        <v>459</v>
      </c>
      <c r="E35" t="s">
        <v>460</v>
      </c>
      <c r="F35" t="s">
        <v>461</v>
      </c>
      <c r="G35" t="s">
        <v>462</v>
      </c>
      <c r="H35" t="s">
        <v>463</v>
      </c>
      <c r="I35" t="s">
        <v>464</v>
      </c>
      <c r="J35" t="s">
        <v>465</v>
      </c>
      <c r="K35" t="s">
        <v>466</v>
      </c>
      <c r="L35" t="s">
        <v>467</v>
      </c>
      <c r="M35" t="s">
        <v>468</v>
      </c>
      <c r="N35" t="s">
        <v>469</v>
      </c>
      <c r="O35" t="s">
        <v>470</v>
      </c>
      <c r="P35" t="s">
        <v>471</v>
      </c>
      <c r="Q35" t="s">
        <v>472</v>
      </c>
      <c r="R35" t="s">
        <v>473</v>
      </c>
      <c r="S35" t="s">
        <v>474</v>
      </c>
    </row>
    <row r="36" spans="2:19" x14ac:dyDescent="0.25">
      <c r="B36" t="s">
        <v>475</v>
      </c>
      <c r="C36" t="s">
        <v>476</v>
      </c>
      <c r="D36" t="s">
        <v>477</v>
      </c>
      <c r="E36" t="s">
        <v>478</v>
      </c>
      <c r="F36" t="s">
        <v>479</v>
      </c>
      <c r="G36" t="s">
        <v>480</v>
      </c>
      <c r="H36" t="s">
        <v>481</v>
      </c>
      <c r="I36" t="s">
        <v>482</v>
      </c>
      <c r="J36" t="s">
        <v>483</v>
      </c>
      <c r="K36" t="s">
        <v>484</v>
      </c>
      <c r="L36" t="s">
        <v>485</v>
      </c>
      <c r="M36" t="s">
        <v>486</v>
      </c>
      <c r="N36" t="s">
        <v>487</v>
      </c>
      <c r="O36" t="s">
        <v>488</v>
      </c>
      <c r="P36" t="s">
        <v>489</v>
      </c>
      <c r="Q36" t="s">
        <v>490</v>
      </c>
      <c r="R36" t="s">
        <v>491</v>
      </c>
      <c r="S36" t="s">
        <v>492</v>
      </c>
    </row>
    <row r="37" spans="2:19" x14ac:dyDescent="0.25">
      <c r="B37" t="s">
        <v>493</v>
      </c>
      <c r="C37" t="s">
        <v>494</v>
      </c>
      <c r="D37" t="s">
        <v>495</v>
      </c>
      <c r="E37" t="s">
        <v>496</v>
      </c>
      <c r="F37" t="s">
        <v>497</v>
      </c>
      <c r="G37" t="s">
        <v>498</v>
      </c>
      <c r="H37" t="s">
        <v>499</v>
      </c>
      <c r="I37" t="s">
        <v>500</v>
      </c>
      <c r="J37" t="s">
        <v>501</v>
      </c>
      <c r="K37" t="s">
        <v>502</v>
      </c>
      <c r="L37" t="s">
        <v>503</v>
      </c>
      <c r="M37" t="s">
        <v>504</v>
      </c>
      <c r="N37" t="s">
        <v>505</v>
      </c>
      <c r="O37" t="s">
        <v>506</v>
      </c>
      <c r="P37" t="s">
        <v>507</v>
      </c>
      <c r="Q37" t="s">
        <v>508</v>
      </c>
      <c r="R37" t="s">
        <v>509</v>
      </c>
      <c r="S37" t="s">
        <v>510</v>
      </c>
    </row>
    <row r="38" spans="2:19" x14ac:dyDescent="0.25">
      <c r="B38" t="s">
        <v>511</v>
      </c>
      <c r="C38" t="s">
        <v>512</v>
      </c>
      <c r="D38" t="s">
        <v>513</v>
      </c>
      <c r="E38" t="s">
        <v>514</v>
      </c>
      <c r="F38" t="s">
        <v>515</v>
      </c>
      <c r="G38" t="s">
        <v>516</v>
      </c>
      <c r="H38" t="s">
        <v>517</v>
      </c>
      <c r="I38" t="s">
        <v>518</v>
      </c>
      <c r="J38" t="s">
        <v>519</v>
      </c>
      <c r="K38" t="s">
        <v>520</v>
      </c>
      <c r="L38" t="s">
        <v>521</v>
      </c>
      <c r="M38" t="s">
        <v>522</v>
      </c>
      <c r="N38" t="s">
        <v>523</v>
      </c>
      <c r="O38" t="s">
        <v>524</v>
      </c>
      <c r="P38" t="s">
        <v>525</v>
      </c>
      <c r="Q38" t="s">
        <v>526</v>
      </c>
      <c r="R38" t="s">
        <v>527</v>
      </c>
      <c r="S38" t="s">
        <v>528</v>
      </c>
    </row>
    <row r="39" spans="2:19" x14ac:dyDescent="0.25">
      <c r="B39" t="s">
        <v>529</v>
      </c>
      <c r="C39" t="s">
        <v>530</v>
      </c>
      <c r="D39" t="s">
        <v>531</v>
      </c>
      <c r="E39" t="s">
        <v>532</v>
      </c>
      <c r="F39" t="s">
        <v>533</v>
      </c>
      <c r="G39" t="s">
        <v>534</v>
      </c>
      <c r="H39" t="s">
        <v>535</v>
      </c>
      <c r="I39" t="s">
        <v>536</v>
      </c>
      <c r="J39" t="s">
        <v>537</v>
      </c>
      <c r="K39" t="s">
        <v>538</v>
      </c>
      <c r="L39" t="s">
        <v>539</v>
      </c>
      <c r="M39" t="s">
        <v>540</v>
      </c>
      <c r="N39" t="s">
        <v>541</v>
      </c>
      <c r="P39" t="s">
        <v>542</v>
      </c>
      <c r="Q39" t="s">
        <v>543</v>
      </c>
      <c r="R39" t="s">
        <v>544</v>
      </c>
      <c r="S39" t="s">
        <v>545</v>
      </c>
    </row>
    <row r="40" spans="2:19" x14ac:dyDescent="0.25">
      <c r="B40" t="s">
        <v>546</v>
      </c>
      <c r="C40" t="s">
        <v>547</v>
      </c>
      <c r="D40" t="s">
        <v>548</v>
      </c>
      <c r="E40" t="s">
        <v>549</v>
      </c>
      <c r="F40" t="s">
        <v>550</v>
      </c>
      <c r="G40" t="s">
        <v>551</v>
      </c>
      <c r="H40" t="s">
        <v>552</v>
      </c>
      <c r="I40" t="s">
        <v>553</v>
      </c>
      <c r="J40" t="s">
        <v>554</v>
      </c>
      <c r="K40" t="s">
        <v>555</v>
      </c>
      <c r="L40" t="s">
        <v>556</v>
      </c>
      <c r="M40" t="s">
        <v>557</v>
      </c>
      <c r="N40" t="s">
        <v>558</v>
      </c>
      <c r="P40" t="s">
        <v>559</v>
      </c>
      <c r="Q40" t="s">
        <v>560</v>
      </c>
      <c r="R40" t="s">
        <v>561</v>
      </c>
      <c r="S40" t="s">
        <v>562</v>
      </c>
    </row>
    <row r="41" spans="2:19" x14ac:dyDescent="0.25">
      <c r="B41" t="s">
        <v>563</v>
      </c>
      <c r="C41" t="s">
        <v>564</v>
      </c>
      <c r="D41" t="s">
        <v>565</v>
      </c>
      <c r="E41" t="s">
        <v>566</v>
      </c>
      <c r="G41" t="s">
        <v>567</v>
      </c>
      <c r="H41" t="s">
        <v>568</v>
      </c>
      <c r="I41" t="s">
        <v>569</v>
      </c>
      <c r="J41" t="s">
        <v>570</v>
      </c>
      <c r="K41" t="s">
        <v>571</v>
      </c>
      <c r="L41" t="s">
        <v>572</v>
      </c>
      <c r="M41" t="s">
        <v>573</v>
      </c>
      <c r="N41" t="s">
        <v>574</v>
      </c>
      <c r="P41" t="s">
        <v>575</v>
      </c>
      <c r="Q41" t="s">
        <v>576</v>
      </c>
      <c r="R41" t="s">
        <v>577</v>
      </c>
      <c r="S41" t="s">
        <v>578</v>
      </c>
    </row>
    <row r="42" spans="2:19" x14ac:dyDescent="0.25">
      <c r="B42" t="s">
        <v>579</v>
      </c>
      <c r="C42" t="s">
        <v>580</v>
      </c>
      <c r="D42" t="s">
        <v>581</v>
      </c>
      <c r="E42" t="s">
        <v>582</v>
      </c>
      <c r="G42" t="s">
        <v>583</v>
      </c>
      <c r="H42" t="s">
        <v>584</v>
      </c>
      <c r="I42" t="s">
        <v>585</v>
      </c>
      <c r="J42" t="s">
        <v>586</v>
      </c>
      <c r="K42" t="s">
        <v>587</v>
      </c>
      <c r="L42" t="s">
        <v>588</v>
      </c>
      <c r="M42" t="s">
        <v>589</v>
      </c>
      <c r="N42" t="s">
        <v>590</v>
      </c>
      <c r="P42" t="s">
        <v>591</v>
      </c>
      <c r="Q42" t="s">
        <v>592</v>
      </c>
      <c r="R42" t="s">
        <v>593</v>
      </c>
      <c r="S42" t="s">
        <v>594</v>
      </c>
    </row>
    <row r="43" spans="2:19" x14ac:dyDescent="0.25">
      <c r="B43" t="s">
        <v>595</v>
      </c>
      <c r="C43" t="s">
        <v>596</v>
      </c>
      <c r="D43" t="s">
        <v>597</v>
      </c>
      <c r="E43" t="s">
        <v>598</v>
      </c>
      <c r="H43" t="s">
        <v>599</v>
      </c>
      <c r="I43" t="s">
        <v>600</v>
      </c>
      <c r="J43" t="s">
        <v>601</v>
      </c>
      <c r="K43" t="s">
        <v>602</v>
      </c>
      <c r="L43" t="s">
        <v>603</v>
      </c>
      <c r="M43" t="s">
        <v>604</v>
      </c>
      <c r="N43" t="s">
        <v>605</v>
      </c>
      <c r="P43" t="s">
        <v>606</v>
      </c>
      <c r="Q43" t="s">
        <v>607</v>
      </c>
      <c r="R43" t="s">
        <v>608</v>
      </c>
      <c r="S43" t="s">
        <v>609</v>
      </c>
    </row>
    <row r="44" spans="2:19" x14ac:dyDescent="0.25">
      <c r="B44" t="s">
        <v>610</v>
      </c>
      <c r="D44" t="s">
        <v>611</v>
      </c>
      <c r="E44" t="s">
        <v>612</v>
      </c>
      <c r="H44" t="s">
        <v>613</v>
      </c>
      <c r="I44" t="s">
        <v>614</v>
      </c>
      <c r="J44" t="s">
        <v>615</v>
      </c>
      <c r="K44" t="s">
        <v>616</v>
      </c>
      <c r="L44" t="s">
        <v>617</v>
      </c>
      <c r="M44" t="s">
        <v>618</v>
      </c>
      <c r="N44" t="s">
        <v>619</v>
      </c>
      <c r="P44" t="s">
        <v>620</v>
      </c>
      <c r="Q44" t="s">
        <v>621</v>
      </c>
      <c r="R44" t="s">
        <v>622</v>
      </c>
      <c r="S44" t="s">
        <v>623</v>
      </c>
    </row>
    <row r="45" spans="2:19" x14ac:dyDescent="0.25">
      <c r="B45" t="s">
        <v>624</v>
      </c>
      <c r="D45" t="s">
        <v>625</v>
      </c>
      <c r="E45" t="s">
        <v>626</v>
      </c>
      <c r="H45" t="s">
        <v>627</v>
      </c>
      <c r="I45" t="s">
        <v>628</v>
      </c>
      <c r="J45" t="s">
        <v>629</v>
      </c>
      <c r="K45" t="s">
        <v>630</v>
      </c>
      <c r="L45" t="s">
        <v>631</v>
      </c>
      <c r="M45" t="s">
        <v>632</v>
      </c>
      <c r="N45" t="s">
        <v>633</v>
      </c>
      <c r="P45" t="s">
        <v>634</v>
      </c>
      <c r="Q45" t="s">
        <v>635</v>
      </c>
      <c r="R45" t="s">
        <v>636</v>
      </c>
      <c r="S45" t="s">
        <v>637</v>
      </c>
    </row>
    <row r="46" spans="2:19" x14ac:dyDescent="0.25">
      <c r="B46" t="s">
        <v>638</v>
      </c>
      <c r="D46" t="s">
        <v>639</v>
      </c>
      <c r="E46" t="s">
        <v>640</v>
      </c>
      <c r="H46" t="s">
        <v>641</v>
      </c>
      <c r="J46" t="s">
        <v>642</v>
      </c>
      <c r="K46" t="s">
        <v>643</v>
      </c>
      <c r="L46" t="s">
        <v>644</v>
      </c>
      <c r="M46" t="s">
        <v>645</v>
      </c>
      <c r="N46" t="s">
        <v>646</v>
      </c>
      <c r="P46" t="s">
        <v>647</v>
      </c>
      <c r="Q46" t="s">
        <v>648</v>
      </c>
      <c r="R46" t="s">
        <v>649</v>
      </c>
      <c r="S46" t="s">
        <v>650</v>
      </c>
    </row>
    <row r="47" spans="2:19" x14ac:dyDescent="0.25">
      <c r="B47" t="s">
        <v>651</v>
      </c>
      <c r="D47" t="s">
        <v>652</v>
      </c>
      <c r="E47" t="s">
        <v>653</v>
      </c>
      <c r="H47" t="s">
        <v>654</v>
      </c>
      <c r="K47" t="s">
        <v>655</v>
      </c>
      <c r="L47" t="s">
        <v>656</v>
      </c>
      <c r="M47" t="s">
        <v>657</v>
      </c>
      <c r="N47" t="s">
        <v>658</v>
      </c>
      <c r="R47" t="s">
        <v>659</v>
      </c>
      <c r="S47" t="s">
        <v>660</v>
      </c>
    </row>
    <row r="48" spans="2:19" x14ac:dyDescent="0.25">
      <c r="B48" t="s">
        <v>661</v>
      </c>
      <c r="D48" t="s">
        <v>662</v>
      </c>
      <c r="E48" t="s">
        <v>663</v>
      </c>
      <c r="H48" t="s">
        <v>664</v>
      </c>
      <c r="K48" t="s">
        <v>665</v>
      </c>
      <c r="L48" t="s">
        <v>666</v>
      </c>
      <c r="M48" t="s">
        <v>667</v>
      </c>
      <c r="N48" t="s">
        <v>668</v>
      </c>
      <c r="R48" t="s">
        <v>669</v>
      </c>
      <c r="S48" t="s">
        <v>670</v>
      </c>
    </row>
    <row r="49" spans="2:19" x14ac:dyDescent="0.25">
      <c r="B49" t="s">
        <v>671</v>
      </c>
      <c r="D49" t="s">
        <v>672</v>
      </c>
      <c r="E49" t="s">
        <v>673</v>
      </c>
      <c r="H49" t="s">
        <v>674</v>
      </c>
      <c r="K49" t="s">
        <v>675</v>
      </c>
      <c r="M49" t="s">
        <v>676</v>
      </c>
      <c r="N49" t="s">
        <v>677</v>
      </c>
      <c r="S49" t="s">
        <v>678</v>
      </c>
    </row>
    <row r="50" spans="2:19" x14ac:dyDescent="0.25">
      <c r="B50" t="s">
        <v>679</v>
      </c>
      <c r="D50" t="s">
        <v>680</v>
      </c>
      <c r="E50" t="s">
        <v>681</v>
      </c>
      <c r="K50" t="s">
        <v>682</v>
      </c>
      <c r="M50" t="s">
        <v>683</v>
      </c>
      <c r="N50" t="s">
        <v>684</v>
      </c>
      <c r="S50" t="s">
        <v>685</v>
      </c>
    </row>
    <row r="51" spans="2:19" x14ac:dyDescent="0.25">
      <c r="D51" t="s">
        <v>686</v>
      </c>
      <c r="K51" t="s">
        <v>687</v>
      </c>
      <c r="M51" t="s">
        <v>688</v>
      </c>
      <c r="S51" t="s">
        <v>689</v>
      </c>
    </row>
    <row r="52" spans="2:19" x14ac:dyDescent="0.25">
      <c r="D52" t="s">
        <v>690</v>
      </c>
      <c r="K52" t="s">
        <v>691</v>
      </c>
      <c r="M52" t="s">
        <v>692</v>
      </c>
      <c r="S52" t="s">
        <v>693</v>
      </c>
    </row>
    <row r="53" spans="2:19" x14ac:dyDescent="0.25">
      <c r="D53" t="s">
        <v>694</v>
      </c>
      <c r="K53" t="s">
        <v>695</v>
      </c>
      <c r="M53" t="s">
        <v>696</v>
      </c>
      <c r="S53" t="s">
        <v>697</v>
      </c>
    </row>
    <row r="54" spans="2:19" x14ac:dyDescent="0.25">
      <c r="D54" t="s">
        <v>698</v>
      </c>
      <c r="K54" t="s">
        <v>699</v>
      </c>
      <c r="M54" t="s">
        <v>700</v>
      </c>
    </row>
    <row r="55" spans="2:19" x14ac:dyDescent="0.25">
      <c r="D55" t="s">
        <v>701</v>
      </c>
      <c r="K55" t="s">
        <v>702</v>
      </c>
    </row>
    <row r="56" spans="2:19" x14ac:dyDescent="0.25">
      <c r="D56" t="s">
        <v>703</v>
      </c>
    </row>
    <row r="57" spans="2:19" x14ac:dyDescent="0.25">
      <c r="D57" t="s">
        <v>704</v>
      </c>
    </row>
    <row r="58" spans="2:19" x14ac:dyDescent="0.25">
      <c r="D58" t="s">
        <v>705</v>
      </c>
    </row>
    <row r="59" spans="2:19" x14ac:dyDescent="0.25">
      <c r="D59" t="s">
        <v>706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DF26-0175-4E43-8ADB-27110F610B2E}">
  <sheetPr codeName="Taul6"/>
  <dimension ref="A1:A17"/>
  <sheetViews>
    <sheetView workbookViewId="0">
      <selection sqref="A1:A17"/>
    </sheetView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94</v>
      </c>
    </row>
    <row r="3" spans="1:1" x14ac:dyDescent="0.25">
      <c r="A3" t="s">
        <v>70</v>
      </c>
    </row>
    <row r="4" spans="1:1" x14ac:dyDescent="0.25">
      <c r="A4" t="s">
        <v>102</v>
      </c>
    </row>
    <row r="5" spans="1:1" x14ac:dyDescent="0.25">
      <c r="A5" t="s">
        <v>98</v>
      </c>
    </row>
    <row r="6" spans="1:1" x14ac:dyDescent="0.25">
      <c r="A6" t="s">
        <v>92</v>
      </c>
    </row>
    <row r="7" spans="1:1" x14ac:dyDescent="0.25">
      <c r="A7" t="s">
        <v>82</v>
      </c>
    </row>
    <row r="8" spans="1:1" x14ac:dyDescent="0.25">
      <c r="A8" t="s">
        <v>104</v>
      </c>
    </row>
    <row r="9" spans="1:1" x14ac:dyDescent="0.25">
      <c r="A9" t="s">
        <v>78</v>
      </c>
    </row>
    <row r="10" spans="1:1" x14ac:dyDescent="0.25">
      <c r="A10" t="s">
        <v>90</v>
      </c>
    </row>
    <row r="11" spans="1:1" x14ac:dyDescent="0.25">
      <c r="A11" t="s">
        <v>100</v>
      </c>
    </row>
    <row r="12" spans="1:1" x14ac:dyDescent="0.25">
      <c r="A12" t="s">
        <v>88</v>
      </c>
    </row>
    <row r="13" spans="1:1" x14ac:dyDescent="0.25">
      <c r="A13" t="s">
        <v>80</v>
      </c>
    </row>
    <row r="14" spans="1:1" x14ac:dyDescent="0.25">
      <c r="A14" t="s">
        <v>74</v>
      </c>
    </row>
    <row r="16" spans="1:1" x14ac:dyDescent="0.25">
      <c r="A16" t="s">
        <v>70</v>
      </c>
    </row>
    <row r="17" spans="1:1" x14ac:dyDescent="0.25">
      <c r="A17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9560-3E16-4D06-BA03-42421179AB5C}">
  <sheetPr codeName="Taul7"/>
  <dimension ref="A1:R6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4.85546875" bestFit="1" customWidth="1"/>
    <col min="2" max="2" width="35.5703125" bestFit="1" customWidth="1"/>
    <col min="3" max="3" width="66.140625" bestFit="1" customWidth="1"/>
    <col min="4" max="4" width="34.42578125" bestFit="1" customWidth="1"/>
    <col min="5" max="5" width="39.42578125" bestFit="1" customWidth="1"/>
    <col min="6" max="6" width="35.7109375" bestFit="1" customWidth="1"/>
    <col min="7" max="7" width="57.28515625" bestFit="1" customWidth="1"/>
    <col min="8" max="8" width="34" bestFit="1" customWidth="1"/>
    <col min="9" max="9" width="42.7109375" bestFit="1" customWidth="1"/>
    <col min="10" max="10" width="36.85546875" bestFit="1" customWidth="1"/>
    <col min="11" max="11" width="35.7109375" bestFit="1" customWidth="1"/>
    <col min="12" max="12" width="36.5703125" bestFit="1" customWidth="1"/>
    <col min="13" max="13" width="25.7109375" bestFit="1" customWidth="1"/>
    <col min="14" max="14" width="36.140625" bestFit="1" customWidth="1"/>
    <col min="16" max="16" width="8.5703125" bestFit="1" customWidth="1"/>
    <col min="17" max="17" width="44.85546875" bestFit="1" customWidth="1"/>
    <col min="18" max="18" width="52.5703125" bestFit="1" customWidth="1"/>
  </cols>
  <sheetData>
    <row r="1" spans="1:18" x14ac:dyDescent="0.25">
      <c r="A1" t="s">
        <v>84</v>
      </c>
      <c r="B1" t="s">
        <v>94</v>
      </c>
      <c r="C1" t="s">
        <v>70</v>
      </c>
      <c r="D1" t="s">
        <v>102</v>
      </c>
      <c r="E1" t="s">
        <v>98</v>
      </c>
      <c r="F1" t="s">
        <v>92</v>
      </c>
      <c r="G1" t="s">
        <v>82</v>
      </c>
      <c r="H1" t="s">
        <v>104</v>
      </c>
      <c r="I1" t="s">
        <v>78</v>
      </c>
      <c r="J1" t="s">
        <v>90</v>
      </c>
      <c r="K1" t="s">
        <v>100</v>
      </c>
      <c r="L1" t="s">
        <v>88</v>
      </c>
      <c r="M1" t="s">
        <v>80</v>
      </c>
      <c r="N1" t="s">
        <v>74</v>
      </c>
      <c r="P1" t="s">
        <v>70</v>
      </c>
      <c r="Q1" t="s">
        <v>72</v>
      </c>
      <c r="R1" t="s">
        <v>137</v>
      </c>
    </row>
    <row r="2" spans="1:18" x14ac:dyDescent="0.25">
      <c r="A2" t="s">
        <v>387</v>
      </c>
      <c r="B2" t="s">
        <v>405</v>
      </c>
      <c r="C2" t="s">
        <v>389</v>
      </c>
      <c r="D2" t="s">
        <v>390</v>
      </c>
      <c r="E2" t="s">
        <v>391</v>
      </c>
      <c r="F2" t="s">
        <v>148</v>
      </c>
      <c r="G2" t="s">
        <v>393</v>
      </c>
      <c r="H2" t="s">
        <v>394</v>
      </c>
      <c r="I2" t="s">
        <v>412</v>
      </c>
      <c r="J2" t="s">
        <v>62</v>
      </c>
      <c r="K2" t="s">
        <v>396</v>
      </c>
      <c r="L2" t="s">
        <v>397</v>
      </c>
      <c r="M2" t="s">
        <v>398</v>
      </c>
      <c r="N2" t="s">
        <v>399</v>
      </c>
      <c r="Q2" t="s">
        <v>420</v>
      </c>
      <c r="R2" t="s">
        <v>151</v>
      </c>
    </row>
    <row r="3" spans="1:18" x14ac:dyDescent="0.25">
      <c r="A3" t="s">
        <v>404</v>
      </c>
      <c r="B3" t="s">
        <v>144</v>
      </c>
      <c r="C3" t="s">
        <v>401</v>
      </c>
      <c r="D3" t="s">
        <v>146</v>
      </c>
      <c r="E3" t="s">
        <v>147</v>
      </c>
      <c r="F3" t="s">
        <v>409</v>
      </c>
      <c r="G3" t="s">
        <v>149</v>
      </c>
      <c r="H3" t="s">
        <v>150</v>
      </c>
      <c r="I3" t="s">
        <v>152</v>
      </c>
      <c r="J3" t="s">
        <v>413</v>
      </c>
      <c r="K3" t="s">
        <v>154</v>
      </c>
      <c r="L3" t="s">
        <v>155</v>
      </c>
      <c r="M3" t="s">
        <v>416</v>
      </c>
      <c r="N3" t="s">
        <v>417</v>
      </c>
      <c r="Q3" t="s">
        <v>438</v>
      </c>
      <c r="R3" t="s">
        <v>165</v>
      </c>
    </row>
    <row r="4" spans="1:18" x14ac:dyDescent="0.25">
      <c r="A4" t="s">
        <v>143</v>
      </c>
      <c r="B4" t="s">
        <v>423</v>
      </c>
      <c r="C4" t="s">
        <v>145</v>
      </c>
      <c r="D4" t="s">
        <v>407</v>
      </c>
      <c r="E4" t="s">
        <v>408</v>
      </c>
      <c r="F4" t="s">
        <v>427</v>
      </c>
      <c r="G4" t="s">
        <v>163</v>
      </c>
      <c r="H4" t="s">
        <v>411</v>
      </c>
      <c r="I4" t="s">
        <v>430</v>
      </c>
      <c r="J4" t="s">
        <v>431</v>
      </c>
      <c r="K4" t="s">
        <v>414</v>
      </c>
      <c r="L4" t="s">
        <v>415</v>
      </c>
      <c r="M4" t="s">
        <v>434</v>
      </c>
      <c r="N4" t="s">
        <v>435</v>
      </c>
      <c r="Q4" t="s">
        <v>456</v>
      </c>
      <c r="R4" t="s">
        <v>178</v>
      </c>
    </row>
    <row r="5" spans="1:18" x14ac:dyDescent="0.25">
      <c r="A5" t="s">
        <v>422</v>
      </c>
      <c r="B5" t="s">
        <v>158</v>
      </c>
      <c r="C5" t="s">
        <v>406</v>
      </c>
      <c r="D5" t="s">
        <v>160</v>
      </c>
      <c r="E5" t="s">
        <v>426</v>
      </c>
      <c r="F5" t="s">
        <v>162</v>
      </c>
      <c r="G5" t="s">
        <v>410</v>
      </c>
      <c r="H5" t="s">
        <v>164</v>
      </c>
      <c r="I5" t="s">
        <v>166</v>
      </c>
      <c r="J5" t="s">
        <v>153</v>
      </c>
      <c r="K5" t="s">
        <v>167</v>
      </c>
      <c r="L5" t="s">
        <v>433</v>
      </c>
      <c r="M5" t="s">
        <v>452</v>
      </c>
      <c r="N5" t="s">
        <v>453</v>
      </c>
      <c r="Q5" t="s">
        <v>474</v>
      </c>
      <c r="R5" t="s">
        <v>192</v>
      </c>
    </row>
    <row r="6" spans="1:18" x14ac:dyDescent="0.25">
      <c r="A6" t="s">
        <v>157</v>
      </c>
      <c r="B6" t="s">
        <v>441</v>
      </c>
      <c r="C6" t="s">
        <v>419</v>
      </c>
      <c r="D6" t="s">
        <v>425</v>
      </c>
      <c r="E6" t="s">
        <v>161</v>
      </c>
      <c r="F6" t="s">
        <v>175</v>
      </c>
      <c r="G6" t="s">
        <v>176</v>
      </c>
      <c r="H6" t="s">
        <v>177</v>
      </c>
      <c r="I6" t="s">
        <v>448</v>
      </c>
      <c r="J6" t="s">
        <v>449</v>
      </c>
      <c r="K6" t="s">
        <v>432</v>
      </c>
      <c r="L6" t="s">
        <v>451</v>
      </c>
      <c r="M6" t="s">
        <v>470</v>
      </c>
      <c r="N6" t="s">
        <v>471</v>
      </c>
      <c r="Q6" t="s">
        <v>492</v>
      </c>
      <c r="R6" t="s">
        <v>206</v>
      </c>
    </row>
    <row r="7" spans="1:18" x14ac:dyDescent="0.25">
      <c r="A7" t="s">
        <v>440</v>
      </c>
      <c r="B7" t="s">
        <v>171</v>
      </c>
      <c r="C7" t="s">
        <v>437</v>
      </c>
      <c r="D7" t="s">
        <v>173</v>
      </c>
      <c r="E7" t="s">
        <v>174</v>
      </c>
      <c r="F7" t="s">
        <v>463</v>
      </c>
      <c r="G7" t="s">
        <v>428</v>
      </c>
      <c r="H7" t="s">
        <v>429</v>
      </c>
      <c r="I7" t="s">
        <v>179</v>
      </c>
      <c r="J7" t="s">
        <v>40</v>
      </c>
      <c r="K7" t="s">
        <v>181</v>
      </c>
      <c r="L7" t="s">
        <v>469</v>
      </c>
      <c r="M7" t="s">
        <v>488</v>
      </c>
      <c r="N7" t="s">
        <v>489</v>
      </c>
      <c r="Q7" t="s">
        <v>510</v>
      </c>
      <c r="R7" t="s">
        <v>137</v>
      </c>
    </row>
    <row r="8" spans="1:18" x14ac:dyDescent="0.25">
      <c r="A8" t="s">
        <v>170</v>
      </c>
      <c r="B8" t="s">
        <v>459</v>
      </c>
      <c r="C8" t="s">
        <v>159</v>
      </c>
      <c r="D8" t="s">
        <v>443</v>
      </c>
      <c r="E8" t="s">
        <v>462</v>
      </c>
      <c r="F8" t="s">
        <v>189</v>
      </c>
      <c r="G8" t="s">
        <v>190</v>
      </c>
      <c r="H8" t="s">
        <v>191</v>
      </c>
      <c r="I8" t="s">
        <v>466</v>
      </c>
      <c r="J8" t="s">
        <v>467</v>
      </c>
      <c r="K8" t="s">
        <v>450</v>
      </c>
      <c r="L8" t="s">
        <v>168</v>
      </c>
      <c r="M8" t="s">
        <v>506</v>
      </c>
      <c r="N8" t="s">
        <v>507</v>
      </c>
      <c r="Q8" t="s">
        <v>528</v>
      </c>
      <c r="R8" t="s">
        <v>220</v>
      </c>
    </row>
    <row r="9" spans="1:18" x14ac:dyDescent="0.25">
      <c r="A9" t="s">
        <v>458</v>
      </c>
      <c r="B9" t="s">
        <v>185</v>
      </c>
      <c r="C9" t="s">
        <v>424</v>
      </c>
      <c r="D9" t="s">
        <v>187</v>
      </c>
      <c r="E9" t="s">
        <v>188</v>
      </c>
      <c r="F9" t="s">
        <v>481</v>
      </c>
      <c r="G9" t="s">
        <v>446</v>
      </c>
      <c r="H9" t="s">
        <v>205</v>
      </c>
      <c r="I9" t="s">
        <v>193</v>
      </c>
      <c r="J9" t="s">
        <v>180</v>
      </c>
      <c r="K9" t="s">
        <v>195</v>
      </c>
      <c r="L9" t="s">
        <v>487</v>
      </c>
      <c r="M9" t="s">
        <v>524</v>
      </c>
      <c r="N9" t="s">
        <v>525</v>
      </c>
      <c r="Q9" t="s">
        <v>545</v>
      </c>
      <c r="R9" t="s">
        <v>234</v>
      </c>
    </row>
    <row r="10" spans="1:18" x14ac:dyDescent="0.25">
      <c r="A10" t="s">
        <v>476</v>
      </c>
      <c r="B10" t="s">
        <v>477</v>
      </c>
      <c r="C10" t="s">
        <v>442</v>
      </c>
      <c r="D10" t="s">
        <v>461</v>
      </c>
      <c r="E10" t="s">
        <v>480</v>
      </c>
      <c r="F10" t="s">
        <v>445</v>
      </c>
      <c r="G10" t="s">
        <v>464</v>
      </c>
      <c r="H10" t="s">
        <v>447</v>
      </c>
      <c r="I10" t="s">
        <v>484</v>
      </c>
      <c r="J10" t="s">
        <v>485</v>
      </c>
      <c r="K10" t="s">
        <v>468</v>
      </c>
      <c r="L10" t="s">
        <v>182</v>
      </c>
      <c r="N10" t="s">
        <v>542</v>
      </c>
      <c r="Q10" t="s">
        <v>562</v>
      </c>
      <c r="R10" t="s">
        <v>248</v>
      </c>
    </row>
    <row r="11" spans="1:18" x14ac:dyDescent="0.25">
      <c r="A11" t="s">
        <v>184</v>
      </c>
      <c r="B11" t="s">
        <v>199</v>
      </c>
      <c r="C11" t="s">
        <v>172</v>
      </c>
      <c r="D11" t="s">
        <v>201</v>
      </c>
      <c r="E11" t="s">
        <v>202</v>
      </c>
      <c r="F11" t="s">
        <v>203</v>
      </c>
      <c r="G11" t="s">
        <v>204</v>
      </c>
      <c r="H11" t="s">
        <v>219</v>
      </c>
      <c r="I11" t="s">
        <v>207</v>
      </c>
      <c r="J11" t="s">
        <v>194</v>
      </c>
      <c r="K11" t="s">
        <v>209</v>
      </c>
      <c r="L11" t="s">
        <v>196</v>
      </c>
      <c r="N11" t="s">
        <v>559</v>
      </c>
      <c r="Q11" t="s">
        <v>578</v>
      </c>
      <c r="R11" t="s">
        <v>261</v>
      </c>
    </row>
    <row r="12" spans="1:18" x14ac:dyDescent="0.25">
      <c r="A12" t="s">
        <v>494</v>
      </c>
      <c r="B12" t="s">
        <v>213</v>
      </c>
      <c r="C12" t="s">
        <v>460</v>
      </c>
      <c r="D12" t="s">
        <v>479</v>
      </c>
      <c r="E12" t="s">
        <v>444</v>
      </c>
      <c r="F12" t="s">
        <v>217</v>
      </c>
      <c r="G12" t="s">
        <v>482</v>
      </c>
      <c r="H12" t="s">
        <v>465</v>
      </c>
      <c r="I12" t="s">
        <v>520</v>
      </c>
      <c r="J12" t="s">
        <v>503</v>
      </c>
      <c r="K12" t="s">
        <v>486</v>
      </c>
      <c r="L12" t="s">
        <v>505</v>
      </c>
      <c r="N12" t="s">
        <v>575</v>
      </c>
      <c r="Q12" t="s">
        <v>594</v>
      </c>
      <c r="R12" t="s">
        <v>274</v>
      </c>
    </row>
    <row r="13" spans="1:18" x14ac:dyDescent="0.25">
      <c r="A13" t="s">
        <v>198</v>
      </c>
      <c r="B13" t="s">
        <v>495</v>
      </c>
      <c r="C13" t="s">
        <v>186</v>
      </c>
      <c r="D13" t="s">
        <v>215</v>
      </c>
      <c r="E13" t="s">
        <v>216</v>
      </c>
      <c r="F13" t="s">
        <v>499</v>
      </c>
      <c r="G13" t="s">
        <v>218</v>
      </c>
      <c r="H13" t="s">
        <v>233</v>
      </c>
      <c r="I13" t="s">
        <v>538</v>
      </c>
      <c r="J13" t="s">
        <v>521</v>
      </c>
      <c r="K13" t="s">
        <v>223</v>
      </c>
      <c r="L13" t="s">
        <v>210</v>
      </c>
      <c r="N13" t="s">
        <v>591</v>
      </c>
      <c r="Q13" t="s">
        <v>609</v>
      </c>
    </row>
    <row r="14" spans="1:18" x14ac:dyDescent="0.25">
      <c r="A14" t="s">
        <v>512</v>
      </c>
      <c r="B14" t="s">
        <v>513</v>
      </c>
      <c r="C14" t="s">
        <v>200</v>
      </c>
      <c r="D14" t="s">
        <v>497</v>
      </c>
      <c r="E14" t="s">
        <v>498</v>
      </c>
      <c r="F14" t="s">
        <v>231</v>
      </c>
      <c r="G14" t="s">
        <v>500</v>
      </c>
      <c r="H14" t="s">
        <v>247</v>
      </c>
      <c r="I14" t="s">
        <v>221</v>
      </c>
      <c r="J14" t="s">
        <v>208</v>
      </c>
      <c r="K14" t="s">
        <v>504</v>
      </c>
      <c r="L14" t="s">
        <v>523</v>
      </c>
      <c r="N14" t="s">
        <v>606</v>
      </c>
      <c r="Q14" t="s">
        <v>623</v>
      </c>
    </row>
    <row r="15" spans="1:18" x14ac:dyDescent="0.25">
      <c r="A15" t="s">
        <v>212</v>
      </c>
      <c r="B15" t="s">
        <v>227</v>
      </c>
      <c r="C15" t="s">
        <v>214</v>
      </c>
      <c r="D15" t="s">
        <v>515</v>
      </c>
      <c r="E15" t="s">
        <v>230</v>
      </c>
      <c r="F15" t="s">
        <v>517</v>
      </c>
      <c r="G15" t="s">
        <v>232</v>
      </c>
      <c r="H15" t="s">
        <v>260</v>
      </c>
      <c r="I15" t="s">
        <v>502</v>
      </c>
      <c r="J15" t="s">
        <v>539</v>
      </c>
      <c r="K15" t="s">
        <v>522</v>
      </c>
      <c r="L15" t="s">
        <v>224</v>
      </c>
      <c r="N15" t="s">
        <v>634</v>
      </c>
      <c r="Q15" t="s">
        <v>637</v>
      </c>
    </row>
    <row r="16" spans="1:18" x14ac:dyDescent="0.25">
      <c r="A16" t="s">
        <v>530</v>
      </c>
      <c r="B16" t="s">
        <v>531</v>
      </c>
      <c r="C16" t="s">
        <v>228</v>
      </c>
      <c r="D16" t="s">
        <v>229</v>
      </c>
      <c r="E16" t="s">
        <v>516</v>
      </c>
      <c r="F16" t="s">
        <v>245</v>
      </c>
      <c r="G16" t="s">
        <v>518</v>
      </c>
      <c r="H16" t="s">
        <v>483</v>
      </c>
      <c r="I16" t="s">
        <v>235</v>
      </c>
      <c r="J16" t="s">
        <v>222</v>
      </c>
      <c r="K16" t="s">
        <v>237</v>
      </c>
      <c r="L16" t="s">
        <v>541</v>
      </c>
      <c r="N16" t="s">
        <v>620</v>
      </c>
      <c r="Q16" t="s">
        <v>650</v>
      </c>
    </row>
    <row r="17" spans="1:17" x14ac:dyDescent="0.25">
      <c r="A17" t="s">
        <v>226</v>
      </c>
      <c r="B17" t="s">
        <v>548</v>
      </c>
      <c r="C17" t="s">
        <v>242</v>
      </c>
      <c r="D17" t="s">
        <v>533</v>
      </c>
      <c r="E17" t="s">
        <v>244</v>
      </c>
      <c r="F17" t="s">
        <v>535</v>
      </c>
      <c r="G17" t="s">
        <v>246</v>
      </c>
      <c r="H17" t="s">
        <v>273</v>
      </c>
      <c r="I17" t="s">
        <v>249</v>
      </c>
      <c r="J17" t="s">
        <v>556</v>
      </c>
      <c r="K17" t="s">
        <v>540</v>
      </c>
      <c r="L17" t="s">
        <v>238</v>
      </c>
      <c r="N17" t="s">
        <v>647</v>
      </c>
      <c r="Q17" t="s">
        <v>660</v>
      </c>
    </row>
    <row r="18" spans="1:17" x14ac:dyDescent="0.25">
      <c r="A18" t="s">
        <v>547</v>
      </c>
      <c r="B18" t="s">
        <v>565</v>
      </c>
      <c r="C18" t="s">
        <v>256</v>
      </c>
      <c r="D18" t="s">
        <v>243</v>
      </c>
      <c r="E18" t="s">
        <v>534</v>
      </c>
      <c r="F18" t="s">
        <v>552</v>
      </c>
      <c r="G18" t="s">
        <v>536</v>
      </c>
      <c r="H18" t="s">
        <v>501</v>
      </c>
      <c r="I18" t="s">
        <v>571</v>
      </c>
      <c r="J18" t="s">
        <v>236</v>
      </c>
      <c r="K18" t="s">
        <v>251</v>
      </c>
      <c r="L18" t="s">
        <v>558</v>
      </c>
      <c r="Q18" t="s">
        <v>670</v>
      </c>
    </row>
    <row r="19" spans="1:17" x14ac:dyDescent="0.25">
      <c r="A19" t="s">
        <v>240</v>
      </c>
      <c r="B19" t="s">
        <v>581</v>
      </c>
      <c r="C19" t="s">
        <v>269</v>
      </c>
      <c r="D19" t="s">
        <v>550</v>
      </c>
      <c r="E19" t="s">
        <v>551</v>
      </c>
      <c r="F19" t="s">
        <v>258</v>
      </c>
      <c r="G19" t="s">
        <v>135</v>
      </c>
      <c r="H19" t="s">
        <v>286</v>
      </c>
      <c r="I19" t="s">
        <v>262</v>
      </c>
      <c r="J19" t="s">
        <v>572</v>
      </c>
      <c r="K19" t="s">
        <v>264</v>
      </c>
      <c r="L19" t="s">
        <v>252</v>
      </c>
      <c r="Q19" t="s">
        <v>678</v>
      </c>
    </row>
    <row r="20" spans="1:17" x14ac:dyDescent="0.25">
      <c r="A20" t="s">
        <v>564</v>
      </c>
      <c r="B20" t="s">
        <v>241</v>
      </c>
      <c r="C20" t="s">
        <v>282</v>
      </c>
      <c r="E20" t="s">
        <v>257</v>
      </c>
      <c r="F20" t="s">
        <v>568</v>
      </c>
      <c r="G20" t="s">
        <v>553</v>
      </c>
      <c r="H20" t="s">
        <v>519</v>
      </c>
      <c r="I20" t="s">
        <v>555</v>
      </c>
      <c r="J20" t="s">
        <v>250</v>
      </c>
      <c r="K20" t="s">
        <v>557</v>
      </c>
      <c r="L20" t="s">
        <v>574</v>
      </c>
      <c r="Q20" t="s">
        <v>685</v>
      </c>
    </row>
    <row r="21" spans="1:17" x14ac:dyDescent="0.25">
      <c r="A21" t="s">
        <v>254</v>
      </c>
      <c r="B21" t="s">
        <v>597</v>
      </c>
      <c r="C21" t="s">
        <v>293</v>
      </c>
      <c r="E21" t="s">
        <v>270</v>
      </c>
      <c r="F21" t="s">
        <v>271</v>
      </c>
      <c r="G21" t="s">
        <v>259</v>
      </c>
      <c r="H21" t="s">
        <v>297</v>
      </c>
      <c r="I21" t="s">
        <v>275</v>
      </c>
      <c r="J21" t="s">
        <v>588</v>
      </c>
      <c r="K21" t="s">
        <v>277</v>
      </c>
      <c r="L21" t="s">
        <v>590</v>
      </c>
      <c r="Q21" t="s">
        <v>689</v>
      </c>
    </row>
    <row r="22" spans="1:17" x14ac:dyDescent="0.25">
      <c r="A22" t="s">
        <v>580</v>
      </c>
      <c r="B22" t="s">
        <v>255</v>
      </c>
      <c r="C22" t="s">
        <v>478</v>
      </c>
      <c r="E22" t="s">
        <v>567</v>
      </c>
      <c r="F22" t="s">
        <v>584</v>
      </c>
      <c r="G22" t="s">
        <v>569</v>
      </c>
      <c r="H22" t="s">
        <v>537</v>
      </c>
      <c r="I22" t="s">
        <v>587</v>
      </c>
      <c r="J22" t="s">
        <v>263</v>
      </c>
      <c r="K22" t="s">
        <v>573</v>
      </c>
      <c r="L22" t="s">
        <v>265</v>
      </c>
      <c r="Q22" t="s">
        <v>693</v>
      </c>
    </row>
    <row r="23" spans="1:17" x14ac:dyDescent="0.25">
      <c r="A23" t="s">
        <v>267</v>
      </c>
      <c r="B23" t="s">
        <v>611</v>
      </c>
      <c r="C23" t="s">
        <v>496</v>
      </c>
      <c r="E23" t="s">
        <v>283</v>
      </c>
      <c r="F23" t="s">
        <v>284</v>
      </c>
      <c r="G23" t="s">
        <v>272</v>
      </c>
      <c r="H23" t="s">
        <v>307</v>
      </c>
      <c r="I23" t="s">
        <v>287</v>
      </c>
      <c r="J23" t="s">
        <v>603</v>
      </c>
      <c r="K23" t="s">
        <v>289</v>
      </c>
      <c r="L23" t="s">
        <v>605</v>
      </c>
      <c r="Q23" t="s">
        <v>697</v>
      </c>
    </row>
    <row r="24" spans="1:17" x14ac:dyDescent="0.25">
      <c r="A24" t="s">
        <v>596</v>
      </c>
      <c r="B24" t="s">
        <v>268</v>
      </c>
      <c r="C24" t="s">
        <v>455</v>
      </c>
      <c r="E24" t="s">
        <v>294</v>
      </c>
      <c r="F24" t="s">
        <v>295</v>
      </c>
      <c r="G24" t="s">
        <v>585</v>
      </c>
      <c r="H24" t="s">
        <v>554</v>
      </c>
      <c r="I24" t="s">
        <v>602</v>
      </c>
      <c r="J24" t="s">
        <v>276</v>
      </c>
      <c r="K24" t="s">
        <v>589</v>
      </c>
      <c r="L24" t="s">
        <v>278</v>
      </c>
      <c r="Q24" t="s">
        <v>402</v>
      </c>
    </row>
    <row r="25" spans="1:17" x14ac:dyDescent="0.25">
      <c r="A25" t="s">
        <v>280</v>
      </c>
      <c r="B25" t="s">
        <v>625</v>
      </c>
      <c r="C25" t="s">
        <v>514</v>
      </c>
      <c r="E25" t="s">
        <v>305</v>
      </c>
      <c r="F25" t="s">
        <v>599</v>
      </c>
      <c r="G25" t="s">
        <v>285</v>
      </c>
      <c r="H25" t="s">
        <v>316</v>
      </c>
      <c r="I25" t="s">
        <v>298</v>
      </c>
      <c r="J25" t="s">
        <v>617</v>
      </c>
      <c r="K25" t="s">
        <v>300</v>
      </c>
      <c r="L25" t="s">
        <v>290</v>
      </c>
    </row>
    <row r="26" spans="1:17" x14ac:dyDescent="0.25">
      <c r="B26" t="s">
        <v>281</v>
      </c>
      <c r="C26" t="s">
        <v>304</v>
      </c>
      <c r="E26" t="s">
        <v>583</v>
      </c>
      <c r="F26" t="s">
        <v>306</v>
      </c>
      <c r="G26" t="s">
        <v>600</v>
      </c>
      <c r="H26" t="s">
        <v>570</v>
      </c>
      <c r="I26" t="s">
        <v>630</v>
      </c>
      <c r="J26" t="s">
        <v>288</v>
      </c>
      <c r="K26" t="s">
        <v>604</v>
      </c>
      <c r="L26" t="s">
        <v>619</v>
      </c>
    </row>
    <row r="27" spans="1:17" x14ac:dyDescent="0.25">
      <c r="B27" t="s">
        <v>639</v>
      </c>
      <c r="C27" t="s">
        <v>473</v>
      </c>
      <c r="F27" t="s">
        <v>315</v>
      </c>
      <c r="G27" t="s">
        <v>614</v>
      </c>
      <c r="H27" t="s">
        <v>325</v>
      </c>
      <c r="I27" t="s">
        <v>308</v>
      </c>
      <c r="J27" t="s">
        <v>631</v>
      </c>
      <c r="K27" t="s">
        <v>618</v>
      </c>
      <c r="L27" t="s">
        <v>301</v>
      </c>
    </row>
    <row r="28" spans="1:17" x14ac:dyDescent="0.25">
      <c r="B28" t="s">
        <v>292</v>
      </c>
      <c r="C28" t="s">
        <v>314</v>
      </c>
      <c r="F28" t="s">
        <v>613</v>
      </c>
      <c r="G28" t="s">
        <v>296</v>
      </c>
      <c r="H28" t="s">
        <v>586</v>
      </c>
      <c r="I28" t="s">
        <v>643</v>
      </c>
      <c r="J28" t="s">
        <v>644</v>
      </c>
      <c r="K28" t="s">
        <v>632</v>
      </c>
      <c r="L28" t="s">
        <v>633</v>
      </c>
    </row>
    <row r="29" spans="1:17" x14ac:dyDescent="0.25">
      <c r="B29" t="s">
        <v>652</v>
      </c>
      <c r="C29" t="s">
        <v>491</v>
      </c>
      <c r="F29" t="s">
        <v>627</v>
      </c>
      <c r="G29" t="s">
        <v>628</v>
      </c>
      <c r="H29" t="s">
        <v>334</v>
      </c>
      <c r="I29" t="s">
        <v>317</v>
      </c>
      <c r="J29" t="s">
        <v>299</v>
      </c>
      <c r="K29" t="s">
        <v>645</v>
      </c>
      <c r="L29" t="s">
        <v>311</v>
      </c>
    </row>
    <row r="30" spans="1:17" x14ac:dyDescent="0.25">
      <c r="B30" t="s">
        <v>662</v>
      </c>
      <c r="C30" t="s">
        <v>323</v>
      </c>
      <c r="F30" t="s">
        <v>324</v>
      </c>
      <c r="H30" t="s">
        <v>601</v>
      </c>
      <c r="I30" t="s">
        <v>655</v>
      </c>
      <c r="J30" t="s">
        <v>656</v>
      </c>
      <c r="K30" t="s">
        <v>657</v>
      </c>
      <c r="L30" t="s">
        <v>646</v>
      </c>
    </row>
    <row r="31" spans="1:17" x14ac:dyDescent="0.25">
      <c r="B31" t="s">
        <v>303</v>
      </c>
      <c r="C31" t="s">
        <v>509</v>
      </c>
      <c r="F31" t="s">
        <v>641</v>
      </c>
      <c r="H31" t="s">
        <v>340</v>
      </c>
      <c r="I31" t="s">
        <v>616</v>
      </c>
      <c r="J31" t="s">
        <v>309</v>
      </c>
      <c r="K31" t="s">
        <v>310</v>
      </c>
      <c r="L31" t="s">
        <v>658</v>
      </c>
    </row>
    <row r="32" spans="1:17" x14ac:dyDescent="0.25">
      <c r="B32" t="s">
        <v>672</v>
      </c>
      <c r="C32" t="s">
        <v>527</v>
      </c>
      <c r="F32" t="s">
        <v>333</v>
      </c>
      <c r="H32" t="s">
        <v>615</v>
      </c>
      <c r="I32" t="s">
        <v>326</v>
      </c>
      <c r="J32" t="s">
        <v>318</v>
      </c>
      <c r="K32" t="s">
        <v>667</v>
      </c>
      <c r="L32" t="s">
        <v>320</v>
      </c>
    </row>
    <row r="33" spans="2:12" x14ac:dyDescent="0.25">
      <c r="B33" t="s">
        <v>313</v>
      </c>
      <c r="C33" t="s">
        <v>532</v>
      </c>
      <c r="F33" t="s">
        <v>654</v>
      </c>
      <c r="H33" t="s">
        <v>346</v>
      </c>
      <c r="I33" t="s">
        <v>665</v>
      </c>
      <c r="J33" t="s">
        <v>327</v>
      </c>
      <c r="K33" t="s">
        <v>319</v>
      </c>
      <c r="L33" t="s">
        <v>668</v>
      </c>
    </row>
    <row r="34" spans="2:12" x14ac:dyDescent="0.25">
      <c r="B34" t="s">
        <v>680</v>
      </c>
      <c r="C34" t="s">
        <v>544</v>
      </c>
      <c r="F34" t="s">
        <v>339</v>
      </c>
      <c r="H34" t="s">
        <v>629</v>
      </c>
      <c r="I34" t="s">
        <v>335</v>
      </c>
      <c r="J34" t="s">
        <v>666</v>
      </c>
      <c r="K34" t="s">
        <v>676</v>
      </c>
      <c r="L34" t="s">
        <v>329</v>
      </c>
    </row>
    <row r="35" spans="2:12" x14ac:dyDescent="0.25">
      <c r="B35" t="s">
        <v>686</v>
      </c>
      <c r="C35" t="s">
        <v>561</v>
      </c>
      <c r="F35" t="s">
        <v>664</v>
      </c>
      <c r="H35" t="s">
        <v>352</v>
      </c>
      <c r="I35" t="s">
        <v>341</v>
      </c>
      <c r="J35" t="s">
        <v>709</v>
      </c>
      <c r="K35" t="s">
        <v>683</v>
      </c>
      <c r="L35" t="s">
        <v>677</v>
      </c>
    </row>
    <row r="36" spans="2:12" x14ac:dyDescent="0.25">
      <c r="B36" t="s">
        <v>322</v>
      </c>
      <c r="C36" t="s">
        <v>549</v>
      </c>
      <c r="F36" t="s">
        <v>345</v>
      </c>
      <c r="H36" t="s">
        <v>642</v>
      </c>
      <c r="I36" t="s">
        <v>675</v>
      </c>
      <c r="K36" t="s">
        <v>688</v>
      </c>
      <c r="L36" t="s">
        <v>336</v>
      </c>
    </row>
    <row r="37" spans="2:12" x14ac:dyDescent="0.25">
      <c r="B37" t="s">
        <v>690</v>
      </c>
      <c r="C37" t="s">
        <v>332</v>
      </c>
      <c r="F37" t="s">
        <v>351</v>
      </c>
      <c r="H37" t="s">
        <v>357</v>
      </c>
      <c r="I37" t="s">
        <v>347</v>
      </c>
      <c r="K37" t="s">
        <v>692</v>
      </c>
      <c r="L37" t="s">
        <v>684</v>
      </c>
    </row>
    <row r="38" spans="2:12" x14ac:dyDescent="0.25">
      <c r="B38" t="s">
        <v>694</v>
      </c>
      <c r="C38" t="s">
        <v>566</v>
      </c>
      <c r="F38" t="s">
        <v>674</v>
      </c>
      <c r="I38" t="s">
        <v>682</v>
      </c>
      <c r="K38" t="s">
        <v>696</v>
      </c>
      <c r="L38" t="s">
        <v>342</v>
      </c>
    </row>
    <row r="39" spans="2:12" x14ac:dyDescent="0.25">
      <c r="B39" t="s">
        <v>331</v>
      </c>
      <c r="C39" t="s">
        <v>338</v>
      </c>
      <c r="F39" t="s">
        <v>356</v>
      </c>
      <c r="I39" t="s">
        <v>687</v>
      </c>
      <c r="K39" t="s">
        <v>700</v>
      </c>
      <c r="L39" t="s">
        <v>348</v>
      </c>
    </row>
    <row r="40" spans="2:12" x14ac:dyDescent="0.25">
      <c r="B40" t="s">
        <v>337</v>
      </c>
      <c r="C40" t="s">
        <v>593</v>
      </c>
      <c r="F40" t="s">
        <v>392</v>
      </c>
      <c r="I40" t="s">
        <v>691</v>
      </c>
      <c r="K40" t="s">
        <v>328</v>
      </c>
    </row>
    <row r="41" spans="2:12" x14ac:dyDescent="0.25">
      <c r="B41" t="s">
        <v>698</v>
      </c>
      <c r="C41" t="s">
        <v>577</v>
      </c>
      <c r="F41" t="s">
        <v>361</v>
      </c>
      <c r="I41" t="s">
        <v>353</v>
      </c>
    </row>
    <row r="42" spans="2:12" x14ac:dyDescent="0.25">
      <c r="B42" t="s">
        <v>701</v>
      </c>
      <c r="C42" t="s">
        <v>608</v>
      </c>
      <c r="I42" t="s">
        <v>695</v>
      </c>
    </row>
    <row r="43" spans="2:12" x14ac:dyDescent="0.25">
      <c r="B43" t="s">
        <v>704</v>
      </c>
      <c r="C43" t="s">
        <v>622</v>
      </c>
      <c r="I43" t="s">
        <v>699</v>
      </c>
    </row>
    <row r="44" spans="2:12" x14ac:dyDescent="0.25">
      <c r="B44" t="s">
        <v>343</v>
      </c>
      <c r="C44" t="s">
        <v>582</v>
      </c>
      <c r="I44" t="s">
        <v>358</v>
      </c>
    </row>
    <row r="45" spans="2:12" x14ac:dyDescent="0.25">
      <c r="B45" t="s">
        <v>703</v>
      </c>
      <c r="C45" t="s">
        <v>344</v>
      </c>
      <c r="I45" t="s">
        <v>702</v>
      </c>
    </row>
    <row r="46" spans="2:12" x14ac:dyDescent="0.25">
      <c r="B46" t="s">
        <v>705</v>
      </c>
      <c r="C46" t="s">
        <v>598</v>
      </c>
      <c r="I46" t="s">
        <v>362</v>
      </c>
    </row>
    <row r="47" spans="2:12" x14ac:dyDescent="0.25">
      <c r="B47" t="s">
        <v>349</v>
      </c>
      <c r="C47" t="s">
        <v>350</v>
      </c>
      <c r="I47" t="s">
        <v>395</v>
      </c>
    </row>
    <row r="48" spans="2:12" x14ac:dyDescent="0.25">
      <c r="B48" t="s">
        <v>706</v>
      </c>
      <c r="C48" t="s">
        <v>636</v>
      </c>
    </row>
    <row r="49" spans="2:3" x14ac:dyDescent="0.25">
      <c r="B49" t="s">
        <v>354</v>
      </c>
      <c r="C49" t="s">
        <v>355</v>
      </c>
    </row>
    <row r="50" spans="2:3" x14ac:dyDescent="0.25">
      <c r="B50" t="s">
        <v>388</v>
      </c>
      <c r="C50" t="s">
        <v>360</v>
      </c>
    </row>
    <row r="51" spans="2:3" x14ac:dyDescent="0.25">
      <c r="B51" t="s">
        <v>359</v>
      </c>
      <c r="C51" t="s">
        <v>363</v>
      </c>
    </row>
    <row r="52" spans="2:3" x14ac:dyDescent="0.25">
      <c r="C52" t="s">
        <v>649</v>
      </c>
    </row>
    <row r="53" spans="2:3" x14ac:dyDescent="0.25">
      <c r="C53" t="s">
        <v>612</v>
      </c>
    </row>
    <row r="54" spans="2:3" x14ac:dyDescent="0.25">
      <c r="C54" t="s">
        <v>364</v>
      </c>
    </row>
    <row r="55" spans="2:3" x14ac:dyDescent="0.25">
      <c r="C55" t="s">
        <v>626</v>
      </c>
    </row>
    <row r="56" spans="2:3" x14ac:dyDescent="0.25">
      <c r="C56" t="s">
        <v>640</v>
      </c>
    </row>
    <row r="57" spans="2:3" x14ac:dyDescent="0.25">
      <c r="C57" t="s">
        <v>365</v>
      </c>
    </row>
    <row r="58" spans="2:3" x14ac:dyDescent="0.25">
      <c r="C58" t="s">
        <v>659</v>
      </c>
    </row>
    <row r="59" spans="2:3" x14ac:dyDescent="0.25">
      <c r="C59" t="s">
        <v>366</v>
      </c>
    </row>
    <row r="60" spans="2:3" x14ac:dyDescent="0.25">
      <c r="C60" t="s">
        <v>653</v>
      </c>
    </row>
    <row r="61" spans="2:3" x14ac:dyDescent="0.25">
      <c r="C61" t="s">
        <v>673</v>
      </c>
    </row>
    <row r="62" spans="2:3" x14ac:dyDescent="0.25">
      <c r="C62" t="s">
        <v>669</v>
      </c>
    </row>
    <row r="63" spans="2:3" x14ac:dyDescent="0.25">
      <c r="C63" t="s">
        <v>663</v>
      </c>
    </row>
    <row r="64" spans="2:3" x14ac:dyDescent="0.25">
      <c r="C64" t="s">
        <v>681</v>
      </c>
    </row>
  </sheetData>
  <sortState xmlns:xlrd2="http://schemas.microsoft.com/office/spreadsheetml/2017/richdata2" ref="R2:R12">
    <sortCondition ref="R2:R1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31E0-2288-422D-A9E7-486EEDA00596}">
  <sheetPr codeName="Taul9"/>
  <dimension ref="A1:D17"/>
  <sheetViews>
    <sheetView workbookViewId="0">
      <selection activeCell="D17" sqref="D17"/>
    </sheetView>
  </sheetViews>
  <sheetFormatPr defaultRowHeight="15" x14ac:dyDescent="0.25"/>
  <sheetData>
    <row r="1" spans="1:4" x14ac:dyDescent="0.25">
      <c r="A1" t="s">
        <v>84</v>
      </c>
      <c r="D1" t="s">
        <v>84</v>
      </c>
    </row>
    <row r="2" spans="1:4" x14ac:dyDescent="0.25">
      <c r="A2" t="s">
        <v>94</v>
      </c>
      <c r="D2" t="s">
        <v>94</v>
      </c>
    </row>
    <row r="3" spans="1:4" x14ac:dyDescent="0.25">
      <c r="A3" t="s">
        <v>70</v>
      </c>
      <c r="D3" t="s">
        <v>102</v>
      </c>
    </row>
    <row r="4" spans="1:4" x14ac:dyDescent="0.25">
      <c r="A4" t="s">
        <v>102</v>
      </c>
      <c r="D4" t="s">
        <v>98</v>
      </c>
    </row>
    <row r="5" spans="1:4" x14ac:dyDescent="0.25">
      <c r="A5" t="s">
        <v>98</v>
      </c>
      <c r="D5" t="s">
        <v>92</v>
      </c>
    </row>
    <row r="6" spans="1:4" x14ac:dyDescent="0.25">
      <c r="A6" t="s">
        <v>92</v>
      </c>
      <c r="D6" t="s">
        <v>82</v>
      </c>
    </row>
    <row r="7" spans="1:4" x14ac:dyDescent="0.25">
      <c r="A7" t="s">
        <v>82</v>
      </c>
      <c r="D7" t="s">
        <v>104</v>
      </c>
    </row>
    <row r="8" spans="1:4" x14ac:dyDescent="0.25">
      <c r="A8" t="s">
        <v>104</v>
      </c>
      <c r="D8" t="s">
        <v>137</v>
      </c>
    </row>
    <row r="9" spans="1:4" x14ac:dyDescent="0.25">
      <c r="A9" t="s">
        <v>78</v>
      </c>
      <c r="D9" t="s">
        <v>78</v>
      </c>
    </row>
    <row r="10" spans="1:4" x14ac:dyDescent="0.25">
      <c r="A10" t="s">
        <v>90</v>
      </c>
      <c r="D10" t="s">
        <v>90</v>
      </c>
    </row>
    <row r="11" spans="1:4" x14ac:dyDescent="0.25">
      <c r="A11" t="s">
        <v>100</v>
      </c>
      <c r="D11" t="s">
        <v>100</v>
      </c>
    </row>
    <row r="12" spans="1:4" x14ac:dyDescent="0.25">
      <c r="A12" t="s">
        <v>88</v>
      </c>
      <c r="D12" t="s">
        <v>88</v>
      </c>
    </row>
    <row r="13" spans="1:4" x14ac:dyDescent="0.25">
      <c r="A13" t="s">
        <v>80</v>
      </c>
      <c r="D13" t="s">
        <v>80</v>
      </c>
    </row>
    <row r="14" spans="1:4" x14ac:dyDescent="0.25">
      <c r="A14" t="s">
        <v>74</v>
      </c>
      <c r="D14" t="s">
        <v>74</v>
      </c>
    </row>
    <row r="15" spans="1:4" x14ac:dyDescent="0.25">
      <c r="D15" t="s">
        <v>70</v>
      </c>
    </row>
    <row r="16" spans="1:4" x14ac:dyDescent="0.25">
      <c r="A16" t="s">
        <v>70</v>
      </c>
      <c r="D16" t="s">
        <v>72</v>
      </c>
    </row>
    <row r="17" spans="1:1" x14ac:dyDescent="0.25">
      <c r="A17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78902-39E7-471C-B744-D947E56BC83D}">
  <sheetPr codeName="Taul10"/>
  <dimension ref="A1:H31"/>
  <sheetViews>
    <sheetView workbookViewId="0">
      <selection activeCell="H19" sqref="H19"/>
    </sheetView>
  </sheetViews>
  <sheetFormatPr defaultRowHeight="15" x14ac:dyDescent="0.25"/>
  <cols>
    <col min="7" max="7" width="31.7109375" bestFit="1" customWidth="1"/>
  </cols>
  <sheetData>
    <row r="1" spans="1:8" x14ac:dyDescent="0.25">
      <c r="A1" t="s">
        <v>707</v>
      </c>
    </row>
    <row r="2" spans="1:8" x14ac:dyDescent="0.25">
      <c r="A2">
        <v>1012</v>
      </c>
      <c r="B2" t="s">
        <v>84</v>
      </c>
      <c r="F2">
        <v>1012</v>
      </c>
      <c r="G2" t="s">
        <v>84</v>
      </c>
      <c r="H2" t="s">
        <v>713</v>
      </c>
    </row>
    <row r="3" spans="1:8" x14ac:dyDescent="0.25">
      <c r="A3">
        <v>1025</v>
      </c>
      <c r="B3" t="s">
        <v>94</v>
      </c>
      <c r="F3">
        <v>1025</v>
      </c>
      <c r="G3" t="s">
        <v>94</v>
      </c>
      <c r="H3" t="s">
        <v>714</v>
      </c>
    </row>
    <row r="4" spans="1:8" x14ac:dyDescent="0.25">
      <c r="A4">
        <v>1038</v>
      </c>
      <c r="B4" t="s">
        <v>102</v>
      </c>
      <c r="F4">
        <v>1038</v>
      </c>
      <c r="G4" t="s">
        <v>102</v>
      </c>
      <c r="H4" t="s">
        <v>717</v>
      </c>
    </row>
    <row r="5" spans="1:8" x14ac:dyDescent="0.25">
      <c r="A5">
        <v>1041</v>
      </c>
      <c r="B5" t="s">
        <v>98</v>
      </c>
      <c r="F5">
        <v>1041</v>
      </c>
      <c r="G5" t="s">
        <v>98</v>
      </c>
      <c r="H5" t="s">
        <v>715</v>
      </c>
    </row>
    <row r="6" spans="1:8" x14ac:dyDescent="0.25">
      <c r="A6">
        <v>1054</v>
      </c>
      <c r="B6" t="s">
        <v>92</v>
      </c>
      <c r="F6">
        <v>1054</v>
      </c>
      <c r="G6" t="s">
        <v>92</v>
      </c>
      <c r="H6" t="s">
        <v>716</v>
      </c>
    </row>
    <row r="7" spans="1:8" x14ac:dyDescent="0.25">
      <c r="A7">
        <v>1067</v>
      </c>
      <c r="B7" t="s">
        <v>82</v>
      </c>
      <c r="F7">
        <v>1067</v>
      </c>
      <c r="G7" t="s">
        <v>82</v>
      </c>
      <c r="H7" t="s">
        <v>718</v>
      </c>
    </row>
    <row r="8" spans="1:8" x14ac:dyDescent="0.25">
      <c r="A8">
        <v>1070</v>
      </c>
      <c r="B8" t="s">
        <v>104</v>
      </c>
      <c r="F8">
        <v>1070</v>
      </c>
      <c r="G8" t="s">
        <v>104</v>
      </c>
      <c r="H8" t="s">
        <v>719</v>
      </c>
    </row>
    <row r="9" spans="1:8" x14ac:dyDescent="0.25">
      <c r="A9">
        <v>1083</v>
      </c>
      <c r="B9" t="s">
        <v>137</v>
      </c>
      <c r="F9">
        <v>1083</v>
      </c>
      <c r="G9" t="s">
        <v>137</v>
      </c>
      <c r="H9" t="s">
        <v>720</v>
      </c>
    </row>
    <row r="10" spans="1:8" x14ac:dyDescent="0.25">
      <c r="A10">
        <v>1096</v>
      </c>
      <c r="B10" t="s">
        <v>78</v>
      </c>
      <c r="F10">
        <v>1096</v>
      </c>
      <c r="G10" t="s">
        <v>78</v>
      </c>
      <c r="H10" t="s">
        <v>721</v>
      </c>
    </row>
    <row r="11" spans="1:8" x14ac:dyDescent="0.25">
      <c r="A11">
        <v>1106</v>
      </c>
      <c r="B11" t="s">
        <v>90</v>
      </c>
      <c r="F11">
        <v>1106</v>
      </c>
      <c r="G11" t="s">
        <v>90</v>
      </c>
      <c r="H11" t="s">
        <v>722</v>
      </c>
    </row>
    <row r="12" spans="1:8" x14ac:dyDescent="0.25">
      <c r="A12">
        <v>1119</v>
      </c>
      <c r="B12" t="s">
        <v>100</v>
      </c>
      <c r="F12">
        <v>1119</v>
      </c>
      <c r="G12" t="s">
        <v>100</v>
      </c>
      <c r="H12" t="s">
        <v>723</v>
      </c>
    </row>
    <row r="13" spans="1:8" x14ac:dyDescent="0.25">
      <c r="A13">
        <v>1122</v>
      </c>
      <c r="B13" t="s">
        <v>88</v>
      </c>
      <c r="F13">
        <v>1122</v>
      </c>
      <c r="G13" t="s">
        <v>88</v>
      </c>
      <c r="H13" t="s">
        <v>724</v>
      </c>
    </row>
    <row r="14" spans="1:8" x14ac:dyDescent="0.25">
      <c r="A14">
        <v>1135</v>
      </c>
      <c r="B14" t="s">
        <v>80</v>
      </c>
      <c r="F14">
        <v>1135</v>
      </c>
      <c r="G14" t="s">
        <v>80</v>
      </c>
      <c r="H14" t="s">
        <v>725</v>
      </c>
    </row>
    <row r="15" spans="1:8" x14ac:dyDescent="0.25">
      <c r="A15">
        <v>1148</v>
      </c>
      <c r="B15" t="s">
        <v>74</v>
      </c>
      <c r="F15">
        <v>1148</v>
      </c>
      <c r="G15" t="s">
        <v>74</v>
      </c>
      <c r="H15" t="s">
        <v>726</v>
      </c>
    </row>
    <row r="16" spans="1:8" x14ac:dyDescent="0.25">
      <c r="A16">
        <v>1151</v>
      </c>
      <c r="B16" t="s">
        <v>70</v>
      </c>
      <c r="F16">
        <v>1151</v>
      </c>
      <c r="G16" t="s">
        <v>70</v>
      </c>
      <c r="H16" t="s">
        <v>727</v>
      </c>
    </row>
    <row r="17" spans="1:8" x14ac:dyDescent="0.25">
      <c r="A17">
        <v>1164</v>
      </c>
      <c r="B17" t="s">
        <v>72</v>
      </c>
      <c r="F17">
        <v>1164</v>
      </c>
      <c r="G17" t="s">
        <v>72</v>
      </c>
      <c r="H17" t="s">
        <v>728</v>
      </c>
    </row>
    <row r="18" spans="1:8" x14ac:dyDescent="0.25">
      <c r="A18">
        <v>1177</v>
      </c>
      <c r="F18">
        <v>1177</v>
      </c>
      <c r="G18" t="s">
        <v>712</v>
      </c>
      <c r="H18" t="s">
        <v>712</v>
      </c>
    </row>
    <row r="19" spans="1:8" x14ac:dyDescent="0.25">
      <c r="A19">
        <v>1180</v>
      </c>
      <c r="B19" t="s">
        <v>708</v>
      </c>
      <c r="F19">
        <v>1180</v>
      </c>
      <c r="G19" t="s">
        <v>708</v>
      </c>
      <c r="H19" t="s">
        <v>798</v>
      </c>
    </row>
    <row r="20" spans="1:8" x14ac:dyDescent="0.25">
      <c r="A20">
        <v>1193</v>
      </c>
    </row>
    <row r="21" spans="1:8" x14ac:dyDescent="0.25">
      <c r="A21">
        <v>1203</v>
      </c>
    </row>
    <row r="22" spans="1:8" x14ac:dyDescent="0.25">
      <c r="A22">
        <v>1216</v>
      </c>
    </row>
    <row r="23" spans="1:8" x14ac:dyDescent="0.25">
      <c r="A23">
        <v>1229</v>
      </c>
    </row>
    <row r="24" spans="1:8" x14ac:dyDescent="0.25">
      <c r="A24">
        <v>1232</v>
      </c>
    </row>
    <row r="25" spans="1:8" x14ac:dyDescent="0.25">
      <c r="A25">
        <v>1245</v>
      </c>
    </row>
    <row r="26" spans="1:8" x14ac:dyDescent="0.25">
      <c r="A26">
        <v>1258</v>
      </c>
    </row>
    <row r="27" spans="1:8" x14ac:dyDescent="0.25">
      <c r="A27">
        <v>1261</v>
      </c>
    </row>
    <row r="28" spans="1:8" x14ac:dyDescent="0.25">
      <c r="A28">
        <v>1274</v>
      </c>
    </row>
    <row r="29" spans="1:8" x14ac:dyDescent="0.25">
      <c r="A29">
        <v>1287</v>
      </c>
    </row>
    <row r="30" spans="1:8" x14ac:dyDescent="0.25">
      <c r="A30">
        <v>1290</v>
      </c>
    </row>
    <row r="31" spans="1:8" x14ac:dyDescent="0.25">
      <c r="A31">
        <v>1300</v>
      </c>
    </row>
  </sheetData>
  <sortState xmlns:xlrd2="http://schemas.microsoft.com/office/spreadsheetml/2017/richdata2" ref="B2:B20">
    <sortCondition ref="B2:B2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1071-2CC6-4D80-B29A-8709DD042B0A}">
  <sheetPr codeName="Taul12"/>
  <dimension ref="A1:C29"/>
  <sheetViews>
    <sheetView tabSelected="1" workbookViewId="0">
      <pane ySplit="10" topLeftCell="A11" activePane="bottomLeft" state="frozen"/>
      <selection pane="bottomLeft"/>
    </sheetView>
  </sheetViews>
  <sheetFormatPr defaultRowHeight="15" x14ac:dyDescent="0.25"/>
  <cols>
    <col min="1" max="1" width="10.140625" bestFit="1" customWidth="1"/>
    <col min="2" max="2" width="6.85546875" customWidth="1"/>
    <col min="3" max="3" width="31.7109375" bestFit="1" customWidth="1"/>
  </cols>
  <sheetData>
    <row r="1" spans="1:3" ht="21" x14ac:dyDescent="0.35">
      <c r="A1" s="9" t="s">
        <v>757</v>
      </c>
    </row>
    <row r="3" spans="1:3" x14ac:dyDescent="0.25">
      <c r="B3" s="5" t="s">
        <v>732</v>
      </c>
    </row>
    <row r="4" spans="1:3" x14ac:dyDescent="0.25">
      <c r="B4" t="s">
        <v>733</v>
      </c>
    </row>
    <row r="5" spans="1:3" x14ac:dyDescent="0.25">
      <c r="B5" t="s">
        <v>792</v>
      </c>
    </row>
    <row r="6" spans="1:3" x14ac:dyDescent="0.25">
      <c r="B6" s="5" t="s">
        <v>735</v>
      </c>
    </row>
    <row r="8" spans="1:3" x14ac:dyDescent="0.25">
      <c r="B8" s="6" t="s">
        <v>769</v>
      </c>
    </row>
    <row r="10" spans="1:3" x14ac:dyDescent="0.25">
      <c r="C10" t="s">
        <v>734</v>
      </c>
    </row>
    <row r="11" spans="1:3" s="5" customFormat="1" x14ac:dyDescent="0.25">
      <c r="A11" s="5" t="s">
        <v>731</v>
      </c>
      <c r="B11" s="5" t="s">
        <v>729</v>
      </c>
      <c r="C11" s="5" t="s">
        <v>730</v>
      </c>
    </row>
    <row r="12" spans="1:3" s="5" customFormat="1" x14ac:dyDescent="0.25">
      <c r="A12" t="s">
        <v>798</v>
      </c>
      <c r="B12">
        <v>1180</v>
      </c>
      <c r="C12" s="6" t="s">
        <v>708</v>
      </c>
    </row>
    <row r="13" spans="1:3" x14ac:dyDescent="0.25">
      <c r="A13" t="s">
        <v>713</v>
      </c>
      <c r="B13">
        <v>1012</v>
      </c>
      <c r="C13" s="6" t="s">
        <v>84</v>
      </c>
    </row>
    <row r="14" spans="1:3" x14ac:dyDescent="0.25">
      <c r="A14" t="s">
        <v>714</v>
      </c>
      <c r="B14">
        <v>1025</v>
      </c>
      <c r="C14" s="6" t="s">
        <v>94</v>
      </c>
    </row>
    <row r="15" spans="1:3" x14ac:dyDescent="0.25">
      <c r="A15" t="s">
        <v>717</v>
      </c>
      <c r="B15">
        <v>1038</v>
      </c>
      <c r="C15" s="6" t="s">
        <v>102</v>
      </c>
    </row>
    <row r="16" spans="1:3" x14ac:dyDescent="0.25">
      <c r="A16" t="s">
        <v>715</v>
      </c>
      <c r="B16">
        <v>1041</v>
      </c>
      <c r="C16" s="6" t="s">
        <v>98</v>
      </c>
    </row>
    <row r="17" spans="1:3" x14ac:dyDescent="0.25">
      <c r="A17" t="s">
        <v>716</v>
      </c>
      <c r="B17">
        <v>1054</v>
      </c>
      <c r="C17" s="6" t="s">
        <v>92</v>
      </c>
    </row>
    <row r="18" spans="1:3" x14ac:dyDescent="0.25">
      <c r="A18" t="s">
        <v>718</v>
      </c>
      <c r="B18">
        <v>1067</v>
      </c>
      <c r="C18" s="6" t="s">
        <v>82</v>
      </c>
    </row>
    <row r="19" spans="1:3" x14ac:dyDescent="0.25">
      <c r="A19" t="s">
        <v>719</v>
      </c>
      <c r="B19">
        <v>1070</v>
      </c>
      <c r="C19" s="6" t="s">
        <v>104</v>
      </c>
    </row>
    <row r="20" spans="1:3" x14ac:dyDescent="0.25">
      <c r="A20" t="s">
        <v>720</v>
      </c>
      <c r="B20">
        <v>1083</v>
      </c>
      <c r="C20" s="6" t="s">
        <v>137</v>
      </c>
    </row>
    <row r="21" spans="1:3" x14ac:dyDescent="0.25">
      <c r="A21" t="s">
        <v>721</v>
      </c>
      <c r="B21">
        <v>1096</v>
      </c>
      <c r="C21" s="6" t="s">
        <v>78</v>
      </c>
    </row>
    <row r="22" spans="1:3" x14ac:dyDescent="0.25">
      <c r="A22" t="s">
        <v>722</v>
      </c>
      <c r="B22">
        <v>1106</v>
      </c>
      <c r="C22" s="6" t="s">
        <v>90</v>
      </c>
    </row>
    <row r="23" spans="1:3" x14ac:dyDescent="0.25">
      <c r="A23" t="s">
        <v>723</v>
      </c>
      <c r="B23">
        <v>1119</v>
      </c>
      <c r="C23" s="6" t="s">
        <v>100</v>
      </c>
    </row>
    <row r="24" spans="1:3" x14ac:dyDescent="0.25">
      <c r="A24" t="s">
        <v>724</v>
      </c>
      <c r="B24">
        <v>1122</v>
      </c>
      <c r="C24" s="6" t="s">
        <v>88</v>
      </c>
    </row>
    <row r="25" spans="1:3" x14ac:dyDescent="0.25">
      <c r="A25" t="s">
        <v>725</v>
      </c>
      <c r="B25">
        <v>1135</v>
      </c>
      <c r="C25" s="6" t="s">
        <v>80</v>
      </c>
    </row>
    <row r="26" spans="1:3" x14ac:dyDescent="0.25">
      <c r="A26" t="s">
        <v>726</v>
      </c>
      <c r="B26">
        <v>1148</v>
      </c>
      <c r="C26" s="6" t="s">
        <v>74</v>
      </c>
    </row>
    <row r="27" spans="1:3" x14ac:dyDescent="0.25">
      <c r="A27" t="s">
        <v>727</v>
      </c>
      <c r="B27">
        <v>1151</v>
      </c>
      <c r="C27" s="6" t="s">
        <v>70</v>
      </c>
    </row>
    <row r="28" spans="1:3" x14ac:dyDescent="0.25">
      <c r="A28" t="s">
        <v>728</v>
      </c>
      <c r="B28">
        <v>1164</v>
      </c>
      <c r="C28" s="6" t="s">
        <v>72</v>
      </c>
    </row>
    <row r="29" spans="1:3" x14ac:dyDescent="0.25">
      <c r="A29" t="s">
        <v>712</v>
      </c>
      <c r="B29">
        <v>1177</v>
      </c>
      <c r="C29" s="6" t="s">
        <v>712</v>
      </c>
    </row>
  </sheetData>
  <hyperlinks>
    <hyperlink ref="C13" location="Eka!A1" display="Etelä-Karjala" xr:uid="{E3A5F2FB-4692-4BD2-A197-EBA695DA827C}"/>
    <hyperlink ref="C14" location="Epo!A1" display="Etelä-Pohjanmaa" xr:uid="{195C8903-62C6-4E9F-AA9F-7A50963D1DF5}"/>
    <hyperlink ref="C15" location="Kai!A1" display="Kainuu" xr:uid="{0AD3D561-38AD-42E1-AA42-EC02D1CA8B37}"/>
    <hyperlink ref="C16" location="Kpo!A1" display="Keski-Pohjanmaa" xr:uid="{AAACF0D5-95AE-4799-8E97-B5D48DBC5EE8}"/>
    <hyperlink ref="C17" location="Ksu!A1" display="Keski-Suomi" xr:uid="{9AEC522A-C53E-45DC-8DD2-A23B0C1E80D9}"/>
    <hyperlink ref="C18" location="Kym!A1" display="Kymenlaakso" xr:uid="{20CC801C-A88A-40BA-930D-1BED330F472D}"/>
    <hyperlink ref="C19" location="Lap!A1" display="Lappi" xr:uid="{218E1698-6E02-49B7-8C31-D4D57992E44D}"/>
    <hyperlink ref="C20" location="Oru!A1" display="Opiskelijain Reserviupseeripiiri ry" xr:uid="{9CFCB98D-78DF-4AAB-B74E-919720138710}"/>
    <hyperlink ref="C21" location="Pir!A1" display="Pirkanmaa" xr:uid="{E505A565-6A3D-4750-92FB-1B2313E9908C}"/>
    <hyperlink ref="C22" location="Pka!A1" display="Pohjois-Karjala" xr:uid="{1E049080-B84E-4AB9-A3D6-1C319C06A764}"/>
    <hyperlink ref="C23" location="Ppo!A1" display="Pohjois-Pohjanmaa" xr:uid="{A7ECF28D-F3CD-4684-B5C7-9EC6559AE936}"/>
    <hyperlink ref="C24" location="Psa!A1" display="Pohjois-Savo" xr:uid="{E478452A-035F-473A-8B4E-0BCC7874489A}"/>
    <hyperlink ref="C25" location="Phä!A1" display="Päijät-Häme" xr:uid="{7D58D40E-72BD-4F76-8100-440DD38890D3}"/>
    <hyperlink ref="C26" location="Sat!A1" display="Satakunta" xr:uid="{78ABA5E9-84A9-4932-A8E8-890321D543C0}"/>
    <hyperlink ref="C27" location="Uus!A1" display="Uusimaa" xr:uid="{227CE511-29F4-4BF5-BC40-EE455B8BC988}"/>
    <hyperlink ref="C28" location="Vsu!A1" display="Varsinais-Suomi" xr:uid="{E75590D0-92D8-4A28-8E92-E245D82B5971}"/>
    <hyperlink ref="C29" location="Muu!A1" display="Muu" xr:uid="{8E593A04-CB8A-4850-B8F9-05D33D5EF849}"/>
    <hyperlink ref="B8" location="Piirit!A1" display="Piirien yhdistykset näet tästä." xr:uid="{86B66633-94ED-411A-805E-52F92743183A}"/>
    <hyperlink ref="C12" location="Eha!A1" display="Etelä-Häme" xr:uid="{EDFFA0CB-3B06-4664-B8AE-5E9A18697D4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7F708-DFCE-4EDE-B6E0-50DAD060C92B}">
  <sheetPr codeName="Taul11">
    <pageSetUpPr fitToPage="1"/>
  </sheetPr>
  <dimension ref="A1:AO41"/>
  <sheetViews>
    <sheetView workbookViewId="0">
      <pane xSplit="1" ySplit="10" topLeftCell="C11" activePane="bottomRight" state="frozen"/>
      <selection activeCell="J1" sqref="J1"/>
      <selection pane="topRight" activeCell="J1" sqref="J1"/>
      <selection pane="bottomLeft" activeCell="J1" sqref="J1"/>
      <selection pane="bottomRight" activeCell="I5" sqref="I5"/>
    </sheetView>
  </sheetViews>
  <sheetFormatPr defaultRowHeight="15" x14ac:dyDescent="0.25"/>
  <cols>
    <col min="1" max="1" width="4" bestFit="1" customWidth="1"/>
    <col min="6" max="6" width="9.85546875" bestFit="1" customWidth="1"/>
    <col min="11" max="11" width="11" bestFit="1" customWidth="1"/>
    <col min="14" max="14" width="11" bestFit="1" customWidth="1"/>
    <col min="15" max="15" width="10.5703125" bestFit="1" customWidth="1"/>
    <col min="16" max="16" width="10.42578125" bestFit="1" customWidth="1"/>
    <col min="19" max="19" width="9.42578125" customWidth="1"/>
    <col min="20" max="20" width="8.140625" customWidth="1"/>
    <col min="21" max="21" width="9.28515625" customWidth="1"/>
    <col min="24" max="24" width="4.42578125" customWidth="1"/>
    <col min="25" max="25" width="4.5703125" customWidth="1"/>
    <col min="27" max="27" width="4.28515625" bestFit="1" customWidth="1"/>
    <col min="30" max="30" width="6.7109375" bestFit="1" customWidth="1"/>
  </cols>
  <sheetData>
    <row r="1" spans="1:41" x14ac:dyDescent="0.25">
      <c r="E1" t="s">
        <v>738</v>
      </c>
      <c r="F1" t="s">
        <v>739</v>
      </c>
      <c r="G1" t="s">
        <v>742</v>
      </c>
      <c r="H1" t="s">
        <v>767</v>
      </c>
      <c r="I1">
        <f>COUNTA(I11:I41)</f>
        <v>1</v>
      </c>
      <c r="J1">
        <f>COUNTA(J11:J41)</f>
        <v>3</v>
      </c>
      <c r="L1">
        <f t="shared" ref="L1:M1" si="0">COUNTA(L11:L41)</f>
        <v>1</v>
      </c>
      <c r="M1">
        <f t="shared" si="0"/>
        <v>3</v>
      </c>
      <c r="O1" t="s">
        <v>765</v>
      </c>
      <c r="P1" s="7">
        <f>(P2*30)+(P3*35)</f>
        <v>100</v>
      </c>
      <c r="Q1" t="s">
        <v>764</v>
      </c>
      <c r="R1" s="7">
        <f>(R2*30)+(R3*35)</f>
        <v>100</v>
      </c>
      <c r="S1" s="8">
        <f>P1+R1</f>
        <v>200</v>
      </c>
    </row>
    <row r="2" spans="1:41" x14ac:dyDescent="0.25">
      <c r="B2" s="6" t="s">
        <v>757</v>
      </c>
      <c r="D2" s="5" t="s">
        <v>766</v>
      </c>
      <c r="O2" t="s">
        <v>763</v>
      </c>
      <c r="P2">
        <f>I1</f>
        <v>1</v>
      </c>
      <c r="Q2" t="s">
        <v>763</v>
      </c>
      <c r="R2">
        <f>L1</f>
        <v>1</v>
      </c>
    </row>
    <row r="3" spans="1:41" x14ac:dyDescent="0.25">
      <c r="O3" t="s">
        <v>747</v>
      </c>
      <c r="P3">
        <f>ROUNDUP(J1/2,0)</f>
        <v>2</v>
      </c>
      <c r="Q3" t="s">
        <v>747</v>
      </c>
      <c r="R3">
        <f>ROUNDUP(M1/2,0)</f>
        <v>2</v>
      </c>
    </row>
    <row r="4" spans="1:41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0</v>
      </c>
      <c r="R4" s="5" t="s">
        <v>791</v>
      </c>
      <c r="S4" s="8">
        <f>S1</f>
        <v>200</v>
      </c>
    </row>
    <row r="5" spans="1:41" x14ac:dyDescent="0.25">
      <c r="I5" s="6" t="s">
        <v>780</v>
      </c>
      <c r="N5" s="5" t="s">
        <v>789</v>
      </c>
    </row>
    <row r="6" spans="1:41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41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41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41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41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  <c r="AB10" t="s">
        <v>738</v>
      </c>
      <c r="AC10" t="s">
        <v>739</v>
      </c>
      <c r="AD10" t="s">
        <v>740</v>
      </c>
      <c r="AE10" t="s">
        <v>741</v>
      </c>
      <c r="AF10" t="s">
        <v>758</v>
      </c>
      <c r="AG10" t="s">
        <v>742</v>
      </c>
      <c r="AH10" t="s">
        <v>743</v>
      </c>
      <c r="AI10" t="s">
        <v>748</v>
      </c>
      <c r="AJ10" t="s">
        <v>749</v>
      </c>
      <c r="AK10" t="s">
        <v>755</v>
      </c>
      <c r="AL10" t="s">
        <v>752</v>
      </c>
      <c r="AM10" t="s">
        <v>753</v>
      </c>
      <c r="AN10" t="s">
        <v>755</v>
      </c>
      <c r="AO10" t="s">
        <v>768</v>
      </c>
    </row>
    <row r="11" spans="1:41" x14ac:dyDescent="0.25">
      <c r="A11">
        <f>IF(ISBLANK(B11), "", 1)</f>
        <v>1</v>
      </c>
      <c r="B11" t="s">
        <v>794</v>
      </c>
      <c r="C11" t="s">
        <v>785</v>
      </c>
      <c r="D11">
        <v>2</v>
      </c>
      <c r="E11" t="s">
        <v>56</v>
      </c>
      <c r="G11" t="s">
        <v>783</v>
      </c>
      <c r="I11" t="s">
        <v>112</v>
      </c>
      <c r="J11" t="s">
        <v>123</v>
      </c>
      <c r="L11" t="s">
        <v>111</v>
      </c>
      <c r="M11" t="s">
        <v>119</v>
      </c>
      <c r="T11" t="str">
        <f t="shared" ref="T11:T41" si="1">IF($A11="","",IF(C11="","Puuttuu","Ok"))</f>
        <v>Ok</v>
      </c>
      <c r="U11" t="str">
        <f>IF($A11="","",IF(D11="","Puuttuu",IF(D11&lt;1900,"po vvvv","Ok")))</f>
        <v>po vvvv</v>
      </c>
      <c r="V11" t="str">
        <f t="shared" ref="V11:V41" si="2">IF($A11="","",IF(E11="","Puuttuu","Ok"))</f>
        <v>Ok</v>
      </c>
      <c r="W11" t="str">
        <f t="shared" ref="W11:W41" si="3">IF($A11="","",IF(G11="","Puuttuu","Ok"))</f>
        <v>Ok</v>
      </c>
      <c r="Y11">
        <f>IF($A11="","",$B$1)</f>
        <v>0</v>
      </c>
      <c r="Z11">
        <f>IF($A11="","",$C$1)</f>
        <v>0</v>
      </c>
      <c r="AA11">
        <f>IF($A11="","",$A$1)</f>
        <v>0</v>
      </c>
      <c r="AB11" t="str">
        <f>IF($A11="","",PROPER(B11))</f>
        <v>K</v>
      </c>
      <c r="AC11" t="str">
        <f>IF($A11="","",PROPER(C11))</f>
        <v>S</v>
      </c>
      <c r="AD11">
        <f>IF($A11="","",IF(D11&gt;1900,D11,IF(D11&lt;=6,D11+2000,D11+1900)))</f>
        <v>2002</v>
      </c>
    </row>
    <row r="12" spans="1:41" x14ac:dyDescent="0.25">
      <c r="A12">
        <f>IF(ISBLANK(B12), "", A11+1)</f>
        <v>2</v>
      </c>
      <c r="B12" t="s">
        <v>796</v>
      </c>
      <c r="C12" t="s">
        <v>784</v>
      </c>
      <c r="D12">
        <v>2000</v>
      </c>
      <c r="J12" t="s">
        <v>123</v>
      </c>
      <c r="M12" t="s">
        <v>108</v>
      </c>
      <c r="T12" t="str">
        <f t="shared" si="1"/>
        <v>Ok</v>
      </c>
      <c r="U12" t="str">
        <f>IF($A12="","",IF(D12="","Puuttuu",IF(D12&lt;1900,"po vvvv","Ok")))</f>
        <v>Ok</v>
      </c>
      <c r="V12" t="str">
        <f t="shared" si="2"/>
        <v>Puuttuu</v>
      </c>
      <c r="W12" t="str">
        <f t="shared" si="3"/>
        <v>Puuttuu</v>
      </c>
      <c r="Y12">
        <f t="shared" ref="Y12:Y41" si="4">IF($A12="","",$B$1)</f>
        <v>0</v>
      </c>
      <c r="Z12">
        <f t="shared" ref="Z12:Z41" si="5">IF($A12="","",$C$1)</f>
        <v>0</v>
      </c>
      <c r="AA12">
        <f t="shared" ref="AA12:AA41" si="6">IF($A12="","",$A$1)</f>
        <v>0</v>
      </c>
      <c r="AB12" t="str">
        <f t="shared" ref="AB12:AB41" si="7">IF($A12="","",PROPER(B12))</f>
        <v>L</v>
      </c>
      <c r="AC12" t="str">
        <f t="shared" ref="AC12:AC41" si="8">IF($A12="","",PROPER(C12))</f>
        <v>F</v>
      </c>
      <c r="AD12">
        <f t="shared" ref="AD12:AD41" si="9">IF($A12="","",IF(D12&gt;1900,D12,IF(D12&lt;=6,D12+2000,D12+1900)))</f>
        <v>2000</v>
      </c>
    </row>
    <row r="13" spans="1:41" x14ac:dyDescent="0.25">
      <c r="A13">
        <f t="shared" ref="A13:A41" si="10">IF(ISBLANK(B13), "", A12+1)</f>
        <v>3</v>
      </c>
      <c r="B13" t="s">
        <v>782</v>
      </c>
      <c r="D13">
        <v>61</v>
      </c>
      <c r="J13" t="s">
        <v>123</v>
      </c>
      <c r="M13" t="s">
        <v>119</v>
      </c>
      <c r="T13" t="str">
        <f t="shared" si="1"/>
        <v>Puuttuu</v>
      </c>
      <c r="U13" t="str">
        <f t="shared" ref="U13:U41" si="11">IF($A13="","",IF(D13="","Puuttuu",IF(D13&lt;1900,"po vvvv","Ok")))</f>
        <v>po vvvv</v>
      </c>
      <c r="V13" t="str">
        <f t="shared" si="2"/>
        <v>Puuttuu</v>
      </c>
      <c r="W13" t="str">
        <f t="shared" si="3"/>
        <v>Puuttuu</v>
      </c>
      <c r="Y13">
        <f t="shared" si="4"/>
        <v>0</v>
      </c>
      <c r="Z13">
        <f t="shared" si="5"/>
        <v>0</v>
      </c>
      <c r="AA13">
        <f t="shared" si="6"/>
        <v>0</v>
      </c>
      <c r="AB13" t="str">
        <f t="shared" si="7"/>
        <v>D</v>
      </c>
      <c r="AC13" t="str">
        <f t="shared" si="8"/>
        <v/>
      </c>
      <c r="AD13">
        <f t="shared" si="9"/>
        <v>1961</v>
      </c>
    </row>
    <row r="14" spans="1:41" x14ac:dyDescent="0.25">
      <c r="A14" t="str">
        <f t="shared" si="10"/>
        <v/>
      </c>
      <c r="T14" t="str">
        <f t="shared" si="1"/>
        <v/>
      </c>
      <c r="U14" t="str">
        <f t="shared" si="11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  <c r="AB14" t="str">
        <f t="shared" si="7"/>
        <v/>
      </c>
      <c r="AC14" t="str">
        <f t="shared" si="8"/>
        <v/>
      </c>
      <c r="AD14" t="str">
        <f t="shared" si="9"/>
        <v/>
      </c>
    </row>
    <row r="15" spans="1:41" x14ac:dyDescent="0.25">
      <c r="A15" t="str">
        <f t="shared" si="10"/>
        <v/>
      </c>
      <c r="T15" t="str">
        <f t="shared" si="1"/>
        <v/>
      </c>
      <c r="U15" t="str">
        <f t="shared" si="11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  <c r="AB15" t="str">
        <f t="shared" si="7"/>
        <v/>
      </c>
      <c r="AC15" t="str">
        <f t="shared" si="8"/>
        <v/>
      </c>
      <c r="AD15" t="str">
        <f t="shared" si="9"/>
        <v/>
      </c>
    </row>
    <row r="16" spans="1:41" x14ac:dyDescent="0.25">
      <c r="A16" t="str">
        <f t="shared" si="10"/>
        <v/>
      </c>
      <c r="T16" t="str">
        <f t="shared" si="1"/>
        <v/>
      </c>
      <c r="U16" t="str">
        <f t="shared" si="11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  <c r="AB16" t="str">
        <f t="shared" si="7"/>
        <v/>
      </c>
      <c r="AC16" t="str">
        <f t="shared" si="8"/>
        <v/>
      </c>
      <c r="AD16" t="str">
        <f t="shared" si="9"/>
        <v/>
      </c>
    </row>
    <row r="17" spans="1:30" x14ac:dyDescent="0.25">
      <c r="A17" t="str">
        <f t="shared" si="10"/>
        <v/>
      </c>
      <c r="T17" t="str">
        <f t="shared" si="1"/>
        <v/>
      </c>
      <c r="U17" t="str">
        <f t="shared" si="11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  <c r="AB17" t="str">
        <f t="shared" si="7"/>
        <v/>
      </c>
      <c r="AC17" t="str">
        <f t="shared" si="8"/>
        <v/>
      </c>
      <c r="AD17" t="str">
        <f t="shared" si="9"/>
        <v/>
      </c>
    </row>
    <row r="18" spans="1:30" x14ac:dyDescent="0.25">
      <c r="A18" t="str">
        <f t="shared" si="10"/>
        <v/>
      </c>
      <c r="T18" t="str">
        <f t="shared" si="1"/>
        <v/>
      </c>
      <c r="U18" t="str">
        <f t="shared" si="11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  <c r="AB18" t="str">
        <f t="shared" si="7"/>
        <v/>
      </c>
      <c r="AC18" t="str">
        <f t="shared" si="8"/>
        <v/>
      </c>
      <c r="AD18" t="str">
        <f t="shared" si="9"/>
        <v/>
      </c>
    </row>
    <row r="19" spans="1:30" x14ac:dyDescent="0.25">
      <c r="A19" t="str">
        <f t="shared" si="10"/>
        <v/>
      </c>
      <c r="T19" t="str">
        <f t="shared" si="1"/>
        <v/>
      </c>
      <c r="U19" t="str">
        <f t="shared" si="11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  <c r="AB19" t="str">
        <f t="shared" si="7"/>
        <v/>
      </c>
      <c r="AC19" t="str">
        <f t="shared" si="8"/>
        <v/>
      </c>
      <c r="AD19" t="str">
        <f t="shared" si="9"/>
        <v/>
      </c>
    </row>
    <row r="20" spans="1:30" x14ac:dyDescent="0.25">
      <c r="A20" t="str">
        <f t="shared" si="10"/>
        <v/>
      </c>
      <c r="T20" t="str">
        <f t="shared" si="1"/>
        <v/>
      </c>
      <c r="U20" t="str">
        <f t="shared" si="11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  <c r="AB20" t="str">
        <f t="shared" si="7"/>
        <v/>
      </c>
      <c r="AC20" t="str">
        <f t="shared" si="8"/>
        <v/>
      </c>
      <c r="AD20" t="str">
        <f t="shared" si="9"/>
        <v/>
      </c>
    </row>
    <row r="21" spans="1:30" x14ac:dyDescent="0.25">
      <c r="A21" t="str">
        <f t="shared" si="10"/>
        <v/>
      </c>
      <c r="T21" t="str">
        <f t="shared" si="1"/>
        <v/>
      </c>
      <c r="U21" t="str">
        <f t="shared" si="11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  <c r="AB21" t="str">
        <f t="shared" si="7"/>
        <v/>
      </c>
      <c r="AC21" t="str">
        <f t="shared" si="8"/>
        <v/>
      </c>
      <c r="AD21" t="str">
        <f t="shared" si="9"/>
        <v/>
      </c>
    </row>
    <row r="22" spans="1:30" x14ac:dyDescent="0.25">
      <c r="A22" t="str">
        <f t="shared" si="10"/>
        <v/>
      </c>
      <c r="T22" t="str">
        <f t="shared" si="1"/>
        <v/>
      </c>
      <c r="U22" t="str">
        <f t="shared" si="11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  <c r="AB22" t="str">
        <f t="shared" si="7"/>
        <v/>
      </c>
      <c r="AC22" t="str">
        <f t="shared" si="8"/>
        <v/>
      </c>
      <c r="AD22" t="str">
        <f t="shared" si="9"/>
        <v/>
      </c>
    </row>
    <row r="23" spans="1:30" x14ac:dyDescent="0.25">
      <c r="A23" t="str">
        <f t="shared" si="10"/>
        <v/>
      </c>
      <c r="T23" t="str">
        <f t="shared" si="1"/>
        <v/>
      </c>
      <c r="U23" t="str">
        <f t="shared" si="11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  <c r="AB23" t="str">
        <f t="shared" si="7"/>
        <v/>
      </c>
      <c r="AC23" t="str">
        <f t="shared" si="8"/>
        <v/>
      </c>
      <c r="AD23" t="str">
        <f t="shared" si="9"/>
        <v/>
      </c>
    </row>
    <row r="24" spans="1:30" x14ac:dyDescent="0.25">
      <c r="A24" t="str">
        <f t="shared" si="10"/>
        <v/>
      </c>
      <c r="T24" t="str">
        <f t="shared" si="1"/>
        <v/>
      </c>
      <c r="U24" t="str">
        <f t="shared" si="11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  <c r="AB24" t="str">
        <f t="shared" si="7"/>
        <v/>
      </c>
      <c r="AC24" t="str">
        <f t="shared" si="8"/>
        <v/>
      </c>
      <c r="AD24" t="str">
        <f t="shared" si="9"/>
        <v/>
      </c>
    </row>
    <row r="25" spans="1:30" x14ac:dyDescent="0.25">
      <c r="A25" t="str">
        <f t="shared" si="10"/>
        <v/>
      </c>
      <c r="T25" t="str">
        <f t="shared" si="1"/>
        <v/>
      </c>
      <c r="U25" t="str">
        <f t="shared" si="11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  <c r="AB25" t="str">
        <f t="shared" si="7"/>
        <v/>
      </c>
      <c r="AC25" t="str">
        <f t="shared" si="8"/>
        <v/>
      </c>
      <c r="AD25" t="str">
        <f t="shared" si="9"/>
        <v/>
      </c>
    </row>
    <row r="26" spans="1:30" x14ac:dyDescent="0.25">
      <c r="A26" t="str">
        <f t="shared" si="10"/>
        <v/>
      </c>
      <c r="T26" t="str">
        <f t="shared" si="1"/>
        <v/>
      </c>
      <c r="U26" t="str">
        <f t="shared" si="11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  <c r="AB26" t="str">
        <f t="shared" si="7"/>
        <v/>
      </c>
      <c r="AC26" t="str">
        <f t="shared" si="8"/>
        <v/>
      </c>
      <c r="AD26" t="str">
        <f t="shared" si="9"/>
        <v/>
      </c>
    </row>
    <row r="27" spans="1:30" x14ac:dyDescent="0.25">
      <c r="A27" t="str">
        <f t="shared" si="10"/>
        <v/>
      </c>
      <c r="T27" t="str">
        <f t="shared" si="1"/>
        <v/>
      </c>
      <c r="U27" t="str">
        <f t="shared" si="11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  <c r="AB27" t="str">
        <f t="shared" si="7"/>
        <v/>
      </c>
      <c r="AC27" t="str">
        <f t="shared" si="8"/>
        <v/>
      </c>
      <c r="AD27" t="str">
        <f t="shared" si="9"/>
        <v/>
      </c>
    </row>
    <row r="28" spans="1:30" x14ac:dyDescent="0.25">
      <c r="A28" t="str">
        <f t="shared" si="10"/>
        <v/>
      </c>
      <c r="T28" t="str">
        <f t="shared" si="1"/>
        <v/>
      </c>
      <c r="U28" t="str">
        <f t="shared" si="11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  <c r="AB28" t="str">
        <f t="shared" si="7"/>
        <v/>
      </c>
      <c r="AC28" t="str">
        <f t="shared" si="8"/>
        <v/>
      </c>
      <c r="AD28" t="str">
        <f t="shared" si="9"/>
        <v/>
      </c>
    </row>
    <row r="29" spans="1:30" x14ac:dyDescent="0.25">
      <c r="A29" t="str">
        <f t="shared" si="10"/>
        <v/>
      </c>
      <c r="T29" t="str">
        <f t="shared" si="1"/>
        <v/>
      </c>
      <c r="U29" t="str">
        <f t="shared" si="11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  <c r="AB29" t="str">
        <f t="shared" si="7"/>
        <v/>
      </c>
      <c r="AC29" t="str">
        <f t="shared" si="8"/>
        <v/>
      </c>
      <c r="AD29" t="str">
        <f t="shared" si="9"/>
        <v/>
      </c>
    </row>
    <row r="30" spans="1:30" x14ac:dyDescent="0.25">
      <c r="A30" t="str">
        <f t="shared" si="10"/>
        <v/>
      </c>
      <c r="T30" t="str">
        <f t="shared" si="1"/>
        <v/>
      </c>
      <c r="U30" t="str">
        <f t="shared" si="11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  <c r="AB30" t="str">
        <f t="shared" si="7"/>
        <v/>
      </c>
      <c r="AC30" t="str">
        <f t="shared" si="8"/>
        <v/>
      </c>
      <c r="AD30" t="str">
        <f t="shared" si="9"/>
        <v/>
      </c>
    </row>
    <row r="31" spans="1:30" x14ac:dyDescent="0.25">
      <c r="A31" t="str">
        <f t="shared" si="10"/>
        <v/>
      </c>
      <c r="T31" t="str">
        <f t="shared" si="1"/>
        <v/>
      </c>
      <c r="U31" t="str">
        <f t="shared" si="11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  <c r="AB31" t="str">
        <f t="shared" si="7"/>
        <v/>
      </c>
      <c r="AC31" t="str">
        <f t="shared" si="8"/>
        <v/>
      </c>
      <c r="AD31" t="str">
        <f t="shared" si="9"/>
        <v/>
      </c>
    </row>
    <row r="32" spans="1:30" x14ac:dyDescent="0.25">
      <c r="A32" t="str">
        <f t="shared" si="10"/>
        <v/>
      </c>
      <c r="T32" t="str">
        <f t="shared" si="1"/>
        <v/>
      </c>
      <c r="U32" t="str">
        <f t="shared" si="11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  <c r="AB32" t="str">
        <f t="shared" si="7"/>
        <v/>
      </c>
      <c r="AC32" t="str">
        <f t="shared" si="8"/>
        <v/>
      </c>
      <c r="AD32" t="str">
        <f t="shared" si="9"/>
        <v/>
      </c>
    </row>
    <row r="33" spans="1:30" x14ac:dyDescent="0.25">
      <c r="A33" t="str">
        <f t="shared" si="10"/>
        <v/>
      </c>
      <c r="T33" t="str">
        <f t="shared" si="1"/>
        <v/>
      </c>
      <c r="U33" t="str">
        <f t="shared" si="11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  <c r="AB33" t="str">
        <f t="shared" si="7"/>
        <v/>
      </c>
      <c r="AC33" t="str">
        <f t="shared" si="8"/>
        <v/>
      </c>
      <c r="AD33" t="str">
        <f t="shared" si="9"/>
        <v/>
      </c>
    </row>
    <row r="34" spans="1:30" x14ac:dyDescent="0.25">
      <c r="A34" t="str">
        <f t="shared" si="10"/>
        <v/>
      </c>
      <c r="T34" t="str">
        <f t="shared" si="1"/>
        <v/>
      </c>
      <c r="U34" t="str">
        <f t="shared" si="11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  <c r="AB34" t="str">
        <f t="shared" si="7"/>
        <v/>
      </c>
      <c r="AC34" t="str">
        <f t="shared" si="8"/>
        <v/>
      </c>
      <c r="AD34" t="str">
        <f t="shared" si="9"/>
        <v/>
      </c>
    </row>
    <row r="35" spans="1:30" x14ac:dyDescent="0.25">
      <c r="A35" t="str">
        <f t="shared" si="10"/>
        <v/>
      </c>
      <c r="T35" t="str">
        <f t="shared" si="1"/>
        <v/>
      </c>
      <c r="U35" t="str">
        <f t="shared" si="11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  <c r="AB35" t="str">
        <f t="shared" si="7"/>
        <v/>
      </c>
      <c r="AC35" t="str">
        <f t="shared" si="8"/>
        <v/>
      </c>
      <c r="AD35" t="str">
        <f t="shared" si="9"/>
        <v/>
      </c>
    </row>
    <row r="36" spans="1:30" x14ac:dyDescent="0.25">
      <c r="A36" t="str">
        <f t="shared" si="10"/>
        <v/>
      </c>
      <c r="T36" t="str">
        <f t="shared" si="1"/>
        <v/>
      </c>
      <c r="U36" t="str">
        <f t="shared" si="11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  <c r="AB36" t="str">
        <f t="shared" si="7"/>
        <v/>
      </c>
      <c r="AC36" t="str">
        <f t="shared" si="8"/>
        <v/>
      </c>
      <c r="AD36" t="str">
        <f t="shared" si="9"/>
        <v/>
      </c>
    </row>
    <row r="37" spans="1:30" x14ac:dyDescent="0.25">
      <c r="A37" t="str">
        <f t="shared" si="10"/>
        <v/>
      </c>
      <c r="T37" t="str">
        <f t="shared" si="1"/>
        <v/>
      </c>
      <c r="U37" t="str">
        <f t="shared" si="11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  <c r="AB37" t="str">
        <f t="shared" si="7"/>
        <v/>
      </c>
      <c r="AC37" t="str">
        <f t="shared" si="8"/>
        <v/>
      </c>
      <c r="AD37" t="str">
        <f t="shared" si="9"/>
        <v/>
      </c>
    </row>
    <row r="38" spans="1:30" x14ac:dyDescent="0.25">
      <c r="A38" t="str">
        <f t="shared" si="10"/>
        <v/>
      </c>
      <c r="T38" t="str">
        <f t="shared" si="1"/>
        <v/>
      </c>
      <c r="U38" t="str">
        <f t="shared" si="11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  <c r="AB38" t="str">
        <f t="shared" si="7"/>
        <v/>
      </c>
      <c r="AC38" t="str">
        <f t="shared" si="8"/>
        <v/>
      </c>
      <c r="AD38" t="str">
        <f t="shared" si="9"/>
        <v/>
      </c>
    </row>
    <row r="39" spans="1:30" x14ac:dyDescent="0.25">
      <c r="A39" t="str">
        <f t="shared" si="10"/>
        <v/>
      </c>
      <c r="T39" t="str">
        <f t="shared" si="1"/>
        <v/>
      </c>
      <c r="U39" t="str">
        <f t="shared" si="11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  <c r="AB39" t="str">
        <f t="shared" si="7"/>
        <v/>
      </c>
      <c r="AC39" t="str">
        <f t="shared" si="8"/>
        <v/>
      </c>
      <c r="AD39" t="str">
        <f t="shared" si="9"/>
        <v/>
      </c>
    </row>
    <row r="40" spans="1:30" x14ac:dyDescent="0.25">
      <c r="A40" t="str">
        <f t="shared" si="10"/>
        <v/>
      </c>
      <c r="T40" t="str">
        <f t="shared" si="1"/>
        <v/>
      </c>
      <c r="U40" t="str">
        <f t="shared" si="11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  <c r="AB40" t="str">
        <f t="shared" si="7"/>
        <v/>
      </c>
      <c r="AC40" t="str">
        <f t="shared" si="8"/>
        <v/>
      </c>
      <c r="AD40" t="str">
        <f t="shared" si="9"/>
        <v/>
      </c>
    </row>
    <row r="41" spans="1:30" x14ac:dyDescent="0.25">
      <c r="A41" t="str">
        <f t="shared" si="10"/>
        <v/>
      </c>
      <c r="T41" t="str">
        <f t="shared" si="1"/>
        <v/>
      </c>
      <c r="U41" t="str">
        <f t="shared" si="11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  <c r="AB41" t="str">
        <f t="shared" si="7"/>
        <v/>
      </c>
      <c r="AC41" t="str">
        <f t="shared" si="8"/>
        <v/>
      </c>
      <c r="AD41" t="str">
        <f t="shared" si="9"/>
        <v/>
      </c>
    </row>
  </sheetData>
  <mergeCells count="4">
    <mergeCell ref="I7:K7"/>
    <mergeCell ref="I8:K8"/>
    <mergeCell ref="L7:N7"/>
    <mergeCell ref="L8:N8"/>
  </mergeCells>
  <conditionalFormatting sqref="T1:W1048576">
    <cfRule type="containsText" dxfId="55" priority="2" operator="containsText" text="Puuttu">
      <formula>NOT(ISERROR(SEARCH("Puuttu",T1)))</formula>
    </cfRule>
  </conditionalFormatting>
  <conditionalFormatting sqref="U1:U1048576">
    <cfRule type="containsText" dxfId="54" priority="1" operator="containsText" text="po">
      <formula>NOT(ISERROR(SEARCH("po",U1)))</formula>
    </cfRule>
  </conditionalFormatting>
  <hyperlinks>
    <hyperlink ref="B2" location="Etusivu!A1" display="Etusivu" xr:uid="{994D3256-68A3-4642-B873-FFDC3C34E388}"/>
    <hyperlink ref="I5" location="ikäsarjat!A1" display="Ikäsarjat" xr:uid="{8A26FE3E-0A14-4E4D-9C89-2D3DC8A0ACF2}"/>
  </hyperlinks>
  <pageMargins left="0.7" right="0.7" top="0.75" bottom="0.75" header="0.3" footer="0.3"/>
  <pageSetup paperSize="9"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964E02B-67A1-4ECB-BF5F-5DD55655E268}">
          <x14:formula1>
            <xm:f>ikäsarjat!$G$3:$G$15</xm:f>
          </x14:formula1>
          <xm:sqref>I11:I41</xm:sqref>
        </x14:dataValidation>
        <x14:dataValidation type="list" allowBlank="1" showInputMessage="1" showErrorMessage="1" xr:uid="{F49AC313-BB32-4648-AD67-78BED68E8737}">
          <x14:formula1>
            <xm:f>ikäsarjat!$J$3:$J$8</xm:f>
          </x14:formula1>
          <xm:sqref>J11:J41</xm:sqref>
        </x14:dataValidation>
        <x14:dataValidation type="list" allowBlank="1" showInputMessage="1" showErrorMessage="1" xr:uid="{0650CE77-D113-4D8A-B8C9-7128F83946AC}">
          <x14:formula1>
            <xm:f>ikäsarjat!$A$3:$A$15</xm:f>
          </x14:formula1>
          <xm:sqref>L11:L41</xm:sqref>
        </x14:dataValidation>
        <x14:dataValidation type="list" allowBlank="1" showInputMessage="1" showErrorMessage="1" xr:uid="{5C0233E3-B24F-46E5-8D39-25AC07F8C88D}">
          <x14:formula1>
            <xm:f>ikäsarjat!$D$3:$D$8</xm:f>
          </x14:formula1>
          <xm:sqref>M11:M41</xm:sqref>
        </x14:dataValidation>
        <x14:dataValidation type="list" allowBlank="1" showInputMessage="1" showErrorMessage="1" xr:uid="{4CD54C79-B2DC-4A86-B45B-74C558C986CF}">
          <x14:formula1>
            <xm:f>Sarvot!#REF!</xm:f>
          </x14:formula1>
          <xm:sqref>E41</xm:sqref>
        </x14:dataValidation>
        <x14:dataValidation type="list" allowBlank="1" showInputMessage="1" showErrorMessage="1" xr:uid="{EA00E543-A74D-43C3-96A6-8DA9774B395A}">
          <x14:formula1>
            <xm:f>Sarvot!$A$2:$A$24</xm:f>
          </x14:formula1>
          <xm:sqref>E11:E40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761FC-CF34-4DC6-A228-08EBC06E9405}">
  <sheetPr>
    <pageSetUpPr fitToPage="1"/>
  </sheetPr>
  <dimension ref="A1:AA41"/>
  <sheetViews>
    <sheetView workbookViewId="0">
      <pane xSplit="1" ySplit="10" topLeftCell="B11" activePane="bottomRight" state="frozen"/>
      <selection pane="topRight"/>
      <selection pane="bottomLeft"/>
      <selection pane="bottomRight" activeCell="B2" sqref="B2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12.140625" bestFit="1" customWidth="1"/>
    <col min="27" max="27" width="4.28515625" bestFit="1" customWidth="1"/>
  </cols>
  <sheetData>
    <row r="1" spans="1:27" x14ac:dyDescent="0.25">
      <c r="A1" t="str" cm="1">
        <f t="array" ref="A1:C1">Etusivu!A12:C12</f>
        <v>Eha</v>
      </c>
      <c r="B1">
        <v>1180</v>
      </c>
      <c r="C1" t="str">
        <v>Etelä-Häme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5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1180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53" priority="3" operator="containsText" text="Puuttuu">
      <formula>NOT(ISERROR(SEARCH("Puuttuu",T1)))</formula>
    </cfRule>
  </conditionalFormatting>
  <conditionalFormatting sqref="U1:U1048576">
    <cfRule type="containsText" dxfId="52" priority="1" operator="containsText" text="po">
      <formula>NOT(ISERROR(SEARCH("po",U1)))</formula>
    </cfRule>
    <cfRule type="containsText" dxfId="51" priority="2" operator="containsText" text="Puuttu">
      <formula>NOT(ISERROR(SEARCH("Puuttu",U1)))</formula>
    </cfRule>
  </conditionalFormatting>
  <hyperlinks>
    <hyperlink ref="B2" location="Etusivu!A1" display="Etusivu" xr:uid="{99608B1E-BCA9-405B-A42A-7FBEFF4B344C}"/>
    <hyperlink ref="I5" location="ikäsarjat!A1" display="Ikäsarjat" xr:uid="{B494D9AC-3334-4FAF-9A58-8B036EC96331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xr:uid="{283FB799-2663-4A83-A507-08484E94640E}">
          <x14:formula1>
            <xm:f>Piirit!$B$4:$B$28</xm:f>
          </x14:formula1>
          <xm:sqref>H41</xm:sqref>
        </x14:dataValidation>
        <x14:dataValidation type="list" allowBlank="1" showInputMessage="1" showErrorMessage="1" xr:uid="{7887B9FA-841F-476A-B7F2-260702B90695}">
          <x14:formula1>
            <xm:f>Sarvot!$A$2:$A$24</xm:f>
          </x14:formula1>
          <xm:sqref>E11:E40</xm:sqref>
        </x14:dataValidation>
        <x14:dataValidation type="list" allowBlank="1" showInputMessage="1" showErrorMessage="1" xr:uid="{AE40403F-F8B8-425B-B476-DFC285C736C4}">
          <x14:formula1>
            <xm:f>Sarvot!#REF!</xm:f>
          </x14:formula1>
          <xm:sqref>E41</xm:sqref>
        </x14:dataValidation>
        <x14:dataValidation type="list" allowBlank="1" showInputMessage="1" showErrorMessage="1" xr:uid="{F2783CFE-9CE2-413B-BFFE-354FC91ED237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C99AE338-4679-4775-9A04-4957DF2AB4B6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C4F19215-6775-40D9-A95F-87904EE0AEB0}">
          <x14:formula1>
            <xm:f>ikäsarjat!$A$3:$A$15</xm:f>
          </x14:formula1>
          <xm:sqref>O16:O46 L11:L41</xm:sqref>
        </x14:dataValidation>
        <x14:dataValidation type="list" allowBlank="1" showInputMessage="1" showErrorMessage="1" xr:uid="{A2E319FA-160E-42A9-A958-8BE9FCCE4293}">
          <x14:formula1>
            <xm:f>ikäsarjat!$D$3:$D$8</xm:f>
          </x14:formula1>
          <xm:sqref>M11:M41 P42:P46</xm:sqref>
        </x14:dataValidation>
        <x14:dataValidation type="list" allowBlank="1" showInputMessage="1" showErrorMessage="1" xr:uid="{CA45E249-FF77-4EED-B31F-49788D0052E2}">
          <x14:formula1>
            <xm:f>Piirit!$A$4:$A$40</xm:f>
          </x14:formula1>
          <xm:sqref>H11:H40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5B0F0-EA69-4DBA-8EAE-1A400BCAC6C4}">
  <sheetPr codeName="Taul13">
    <pageSetUpPr fitToPage="1"/>
  </sheetPr>
  <dimension ref="A1:AA41"/>
  <sheetViews>
    <sheetView workbookViewId="0">
      <pane xSplit="1" ySplit="10" topLeftCell="B11" activePane="bottomRight" state="frozen"/>
      <selection sqref="A1:AA10"/>
      <selection pane="topRight" sqref="A1:AA10"/>
      <selection pane="bottomLeft" sqref="A1:AA10"/>
      <selection pane="bottomRight" activeCell="B2" sqref="B2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12.140625" bestFit="1" customWidth="1"/>
    <col min="27" max="27" width="4.28515625" bestFit="1" customWidth="1"/>
  </cols>
  <sheetData>
    <row r="1" spans="1:27" x14ac:dyDescent="0.25">
      <c r="A1" t="str" cm="1">
        <f t="array" ref="A1:C1">Etusivu!A13:C13</f>
        <v>Eka</v>
      </c>
      <c r="B1">
        <v>1012</v>
      </c>
      <c r="C1" t="str">
        <v>Etelä-Karjala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5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1012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50" priority="5" operator="containsText" text="Puuttuu">
      <formula>NOT(ISERROR(SEARCH("Puuttuu",T1)))</formula>
    </cfRule>
  </conditionalFormatting>
  <conditionalFormatting sqref="U1:U1048576">
    <cfRule type="containsText" dxfId="49" priority="1" operator="containsText" text="po">
      <formula>NOT(ISERROR(SEARCH("po",U1)))</formula>
    </cfRule>
    <cfRule type="containsText" dxfId="48" priority="2" operator="containsText" text="Puuttu">
      <formula>NOT(ISERROR(SEARCH("Puuttu",U1)))</formula>
    </cfRule>
  </conditionalFormatting>
  <hyperlinks>
    <hyperlink ref="B2" location="Etusivu!A1" display="Etusivu" xr:uid="{90F5BFEB-ADFB-42F6-91C5-A497A1DEB89D}"/>
    <hyperlink ref="I5" location="ikäsarjat!A1" display="Ikäsarjat" xr:uid="{6FC26D05-B8A5-4C47-B7D5-CBEADC20438D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DC1C379-8D4B-460E-B1BB-96E94552B85E}">
          <x14:formula1>
            <xm:f>ikäsarjat!$D$3:$D$8</xm:f>
          </x14:formula1>
          <xm:sqref>M11:M41 P42:P46</xm:sqref>
        </x14:dataValidation>
        <x14:dataValidation type="list" allowBlank="1" showInputMessage="1" showErrorMessage="1" xr:uid="{D75426CB-0297-47AC-9052-9381E497E4E9}">
          <x14:formula1>
            <xm:f>ikäsarjat!$A$3:$A$15</xm:f>
          </x14:formula1>
          <xm:sqref>O16:O46 L11:L41</xm:sqref>
        </x14:dataValidation>
        <x14:dataValidation type="list" allowBlank="1" showInputMessage="1" showErrorMessage="1" xr:uid="{B65B7206-7B92-45E9-8644-5E9CE4D5F5EF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366A8674-AB13-473B-A06A-CBB33466AF00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101E1136-B038-4AFB-8DDD-7AD2A44BB074}">
          <x14:formula1>
            <xm:f>Sarvot!#REF!</xm:f>
          </x14:formula1>
          <xm:sqref>E41</xm:sqref>
        </x14:dataValidation>
        <x14:dataValidation type="list" allowBlank="1" showInputMessage="1" showErrorMessage="1" xr:uid="{F4D942A7-87E8-46B6-B827-E920B5B7E05B}">
          <x14:formula1>
            <xm:f>Sarvot!$A$2:$A$24</xm:f>
          </x14:formula1>
          <xm:sqref>E11:E40</xm:sqref>
        </x14:dataValidation>
        <x14:dataValidation type="list" allowBlank="1" showInputMessage="1" showErrorMessage="1" xr:uid="{995F49C2-252A-43FA-ABB9-2C96A1D1111D}">
          <x14:formula1>
            <xm:f>Piirit!$B$4:$B$28</xm:f>
          </x14:formula1>
          <xm:sqref>H11:H41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9DC8-BB5A-4BE3-9A7E-1391F3EFE4DA}">
  <sheetPr codeName="Taul14">
    <pageSetUpPr fitToPage="1"/>
  </sheetPr>
  <dimension ref="A1:AA41"/>
  <sheetViews>
    <sheetView workbookViewId="0">
      <pane xSplit="1" ySplit="10" topLeftCell="B11" activePane="bottomRight" state="frozen"/>
      <selection sqref="A1:AA10"/>
      <selection pane="topRight" sqref="A1:AA10"/>
      <selection pane="bottomLeft" sqref="A1:AA10"/>
      <selection pane="bottomRight" sqref="A1:AA10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16.140625" bestFit="1" customWidth="1"/>
    <col min="27" max="27" width="4.28515625" bestFit="1" customWidth="1"/>
  </cols>
  <sheetData>
    <row r="1" spans="1:27" x14ac:dyDescent="0.25">
      <c r="A1" t="str" cm="1">
        <f t="array" ref="A1:C1">Etusivu!A14:C14</f>
        <v>Epo</v>
      </c>
      <c r="B1">
        <v>1025</v>
      </c>
      <c r="C1" t="str">
        <v>Etelä-Pohjanmaa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1025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47" priority="5" operator="containsText" text="Puuttuu">
      <formula>NOT(ISERROR(SEARCH("Puuttuu",T1)))</formula>
    </cfRule>
  </conditionalFormatting>
  <conditionalFormatting sqref="U1:U1048576">
    <cfRule type="containsText" dxfId="46" priority="1" operator="containsText" text="po">
      <formula>NOT(ISERROR(SEARCH("po",U1)))</formula>
    </cfRule>
    <cfRule type="containsText" dxfId="45" priority="2" operator="containsText" text="Puuttu">
      <formula>NOT(ISERROR(SEARCH("Puuttu",U1)))</formula>
    </cfRule>
  </conditionalFormatting>
  <hyperlinks>
    <hyperlink ref="B2" location="Etusivu!A1" display="Etusivu" xr:uid="{7DE00459-DC51-4234-8DA8-F27799FD2F22}"/>
    <hyperlink ref="I5" location="ikäsarjat!A1" display="Ikäsarjat" xr:uid="{A52F953E-D276-402D-B410-3EA870F919BF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5EE4BE18-343E-4AF0-91CD-309B3CF23DD5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C807B248-019A-4FDF-B6A2-E894EA15AD8F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38E4DB3F-35C2-42E5-AE11-1D41D995BA0F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9466810A-299D-48FF-A211-27AE8C446E0B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963885D2-D0BC-4A75-831A-3F33483EA31A}">
          <x14:formula1>
            <xm:f>Sarvot!#REF!</xm:f>
          </x14:formula1>
          <xm:sqref>E41</xm:sqref>
        </x14:dataValidation>
        <x14:dataValidation type="list" allowBlank="1" showInputMessage="1" showErrorMessage="1" xr:uid="{96E7BA08-A740-46EF-8A80-58738345E48B}">
          <x14:formula1>
            <xm:f>Sarvot!$A$2:$A$24</xm:f>
          </x14:formula1>
          <xm:sqref>E11:E40</xm:sqref>
        </x14:dataValidation>
        <x14:dataValidation type="list" allowBlank="1" showInputMessage="1" showErrorMessage="1" xr:uid="{0FEE0A7B-777A-4BCB-9C10-DA8702F2464C}">
          <x14:formula1>
            <xm:f>Piirit!$C$4:$C$54</xm:f>
          </x14:formula1>
          <xm:sqref>H11:H41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843C-DA3A-4380-9DE5-F1E37515CB08}">
  <sheetPr codeName="Taul15">
    <pageSetUpPr fitToPage="1"/>
  </sheetPr>
  <dimension ref="A1:AA41"/>
  <sheetViews>
    <sheetView workbookViewId="0">
      <pane xSplit="1" ySplit="10" topLeftCell="B11" activePane="bottomRight" state="frozen"/>
      <selection sqref="A1:AA10"/>
      <selection pane="topRight" sqref="A1:AA10"/>
      <selection pane="bottomLeft" sqref="A1:AA10"/>
      <selection pane="bottomRight" sqref="A1:AA10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7.140625" bestFit="1" customWidth="1"/>
    <col min="27" max="27" width="4.28515625" bestFit="1" customWidth="1"/>
  </cols>
  <sheetData>
    <row r="1" spans="1:27" x14ac:dyDescent="0.25">
      <c r="A1" t="str" cm="1">
        <f t="array" ref="A1:C1">Etusivu!A15:C15</f>
        <v>Kai</v>
      </c>
      <c r="B1">
        <v>1038</v>
      </c>
      <c r="C1" t="str">
        <v>Kainuu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1038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44" priority="5" operator="containsText" text="Puuttuu">
      <formula>NOT(ISERROR(SEARCH("Puuttuu",T1)))</formula>
    </cfRule>
  </conditionalFormatting>
  <conditionalFormatting sqref="U1:U1048576">
    <cfRule type="containsText" dxfId="43" priority="1" operator="containsText" text="po">
      <formula>NOT(ISERROR(SEARCH("po",U1)))</formula>
    </cfRule>
    <cfRule type="containsText" dxfId="42" priority="2" operator="containsText" text="Puuttu">
      <formula>NOT(ISERROR(SEARCH("Puuttu",U1)))</formula>
    </cfRule>
  </conditionalFormatting>
  <hyperlinks>
    <hyperlink ref="B2" location="Etusivu!A1" display="Etusivu" xr:uid="{F247B36E-8AA5-4458-B6AB-4599CC52F64D}"/>
    <hyperlink ref="I5" location="ikäsarjat!A1" display="Ikäsarjat" xr:uid="{9CBBCF11-F5E1-4E8F-BAE6-4BB0F394F2C2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4FA2506-E2BE-4B2E-8C6F-011A70DB3501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4F04B71F-88A9-4A49-A905-6D5EE75ECCDD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D6254B37-D19A-4A27-A1E1-C47B9C72D70C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6495C2E3-2E14-43D1-B169-EB4971E55AA6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F9006872-77BF-4922-9FD8-1B93435F3D66}">
          <x14:formula1>
            <xm:f>Sarvot!#REF!</xm:f>
          </x14:formula1>
          <xm:sqref>E41</xm:sqref>
        </x14:dataValidation>
        <x14:dataValidation type="list" allowBlank="1" showInputMessage="1" showErrorMessage="1" xr:uid="{732680D8-BE14-4701-A820-7A61A47E15B1}">
          <x14:formula1>
            <xm:f>Sarvot!$A$2:$A$24</xm:f>
          </x14:formula1>
          <xm:sqref>E11:E40</xm:sqref>
        </x14:dataValidation>
        <x14:dataValidation type="list" allowBlank="1" showInputMessage="1" showErrorMessage="1" xr:uid="{BF4DE206-8BBB-4687-8C15-65A67A9ECF1C}">
          <x14:formula1>
            <xm:f>Piirit!$D$4:$D$22</xm:f>
          </x14:formula1>
          <xm:sqref>H11:H41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F95C-5913-4D64-B861-2BC2539B1C28}">
  <sheetPr codeName="Taul16">
    <pageSetUpPr fitToPage="1"/>
  </sheetPr>
  <dimension ref="A1:AA41"/>
  <sheetViews>
    <sheetView workbookViewId="0">
      <pane xSplit="1" ySplit="10" topLeftCell="B11" activePane="bottomRight" state="frozen"/>
      <selection sqref="A1:AA10"/>
      <selection pane="topRight" sqref="A1:AA10"/>
      <selection pane="bottomLeft" sqref="A1:AA10"/>
      <selection pane="bottomRight" sqref="A1:AA10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16.42578125" bestFit="1" customWidth="1"/>
    <col min="27" max="27" width="4.42578125" bestFit="1" customWidth="1"/>
  </cols>
  <sheetData>
    <row r="1" spans="1:27" x14ac:dyDescent="0.25">
      <c r="A1" t="str" cm="1">
        <f t="array" ref="A1:C1">Etusivu!A16:C16</f>
        <v>Kpo</v>
      </c>
      <c r="B1">
        <v>1041</v>
      </c>
      <c r="C1" t="str">
        <v>Keski-Pohjanmaa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1041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41" priority="5" operator="containsText" text="Puuttuu">
      <formula>NOT(ISERROR(SEARCH("Puuttuu",T1)))</formula>
    </cfRule>
  </conditionalFormatting>
  <conditionalFormatting sqref="U1:U1048576">
    <cfRule type="containsText" dxfId="40" priority="1" operator="containsText" text="po">
      <formula>NOT(ISERROR(SEARCH("po",U1)))</formula>
    </cfRule>
    <cfRule type="containsText" dxfId="39" priority="2" operator="containsText" text="Puuttu">
      <formula>NOT(ISERROR(SEARCH("Puuttu",U1)))</formula>
    </cfRule>
  </conditionalFormatting>
  <hyperlinks>
    <hyperlink ref="B2" location="Etusivu!A1" display="Etusivu" xr:uid="{0C56ED06-2E74-41E2-AF93-2546624D2F27}"/>
    <hyperlink ref="I5" location="ikäsarjat!A1" display="Ikäsarjat" xr:uid="{C0274A8F-0AF0-42BD-AFE5-BBE49DDC6C30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D64B909-DEE8-411D-9F3F-4EF500AD9077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FB551AB9-8480-47D0-824E-849054DD4B7C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CFBC4A2F-64E9-43DE-95AA-4B8A4479AC5D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BF5AB3F0-CADD-4689-944B-12E317A33E81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13D12792-0927-43A6-BDD7-A68C7CA3ABE4}">
          <x14:formula1>
            <xm:f>Sarvot!#REF!</xm:f>
          </x14:formula1>
          <xm:sqref>E41</xm:sqref>
        </x14:dataValidation>
        <x14:dataValidation type="list" allowBlank="1" showInputMessage="1" showErrorMessage="1" xr:uid="{97841DF7-363B-4466-A67C-6061950420D2}">
          <x14:formula1>
            <xm:f>Sarvot!$A$2:$A$24</xm:f>
          </x14:formula1>
          <xm:sqref>E11:E40</xm:sqref>
        </x14:dataValidation>
        <x14:dataValidation type="list" allowBlank="1" showInputMessage="1" showErrorMessage="1" xr:uid="{5876FEEB-4306-4C20-9D40-96BF2D45F1C8}">
          <x14:formula1>
            <xm:f>Piirit!$E$4:$E$29</xm:f>
          </x14:formula1>
          <xm:sqref>H11:H41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ADA4-E36B-408A-A659-D59F14B69D76}">
  <sheetPr codeName="Taul17">
    <pageSetUpPr fitToPage="1"/>
  </sheetPr>
  <dimension ref="A1:AA41"/>
  <sheetViews>
    <sheetView workbookViewId="0">
      <pane xSplit="1" ySplit="10" topLeftCell="B32" activePane="bottomRight" state="frozen"/>
      <selection sqref="A1:AA10"/>
      <selection pane="topRight" sqref="A1:AA10"/>
      <selection pane="bottomLeft" sqref="A1:AA10"/>
      <selection pane="bottomRight" sqref="A1:AA10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12" bestFit="1" customWidth="1"/>
    <col min="27" max="27" width="4.28515625" bestFit="1" customWidth="1"/>
  </cols>
  <sheetData>
    <row r="1" spans="1:27" x14ac:dyDescent="0.25">
      <c r="A1" t="str" cm="1">
        <f t="array" ref="A1:C1">Etusivu!A17:C17</f>
        <v>Ksu</v>
      </c>
      <c r="B1">
        <v>1054</v>
      </c>
      <c r="C1" t="str">
        <v>Keski-Suomi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1054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38" priority="5" operator="containsText" text="Puuttuu">
      <formula>NOT(ISERROR(SEARCH("Puuttuu",T1)))</formula>
    </cfRule>
  </conditionalFormatting>
  <conditionalFormatting sqref="U1:U1048576">
    <cfRule type="containsText" dxfId="37" priority="1" operator="containsText" text="po">
      <formula>NOT(ISERROR(SEARCH("po",U1)))</formula>
    </cfRule>
    <cfRule type="containsText" dxfId="36" priority="2" operator="containsText" text="Puuttu">
      <formula>NOT(ISERROR(SEARCH("Puuttu",U1)))</formula>
    </cfRule>
  </conditionalFormatting>
  <hyperlinks>
    <hyperlink ref="B2" location="Etusivu!A1" display="Etusivu" xr:uid="{FAABFC2F-34AA-4DD1-9D32-FBACD5438783}"/>
    <hyperlink ref="I5" location="ikäsarjat!A1" display="Ikäsarjat" xr:uid="{7F414E76-E300-46F9-8F97-91C4988ADFB8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4A59B78-E76B-49EA-8507-02621EB767E0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C7E60875-EB8E-48EB-B8AB-59509E66679E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1ACD54A0-8520-4525-B052-80533B5A46B6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C80591B7-56DD-49F7-B9A0-279A9E1ADF81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9F7DE96B-A85A-4C33-B690-19E68FB8B1DB}">
          <x14:formula1>
            <xm:f>Sarvot!#REF!</xm:f>
          </x14:formula1>
          <xm:sqref>E41</xm:sqref>
        </x14:dataValidation>
        <x14:dataValidation type="list" allowBlank="1" showInputMessage="1" showErrorMessage="1" xr:uid="{2E197501-1809-4661-ADD8-6E3051755600}">
          <x14:formula1>
            <xm:f>Sarvot!$A$2:$A$24</xm:f>
          </x14:formula1>
          <xm:sqref>E11:E40</xm:sqref>
        </x14:dataValidation>
        <x14:dataValidation type="list" allowBlank="1" showInputMessage="1" showErrorMessage="1" xr:uid="{56DABEEB-8F82-43A7-99F9-3ED5D8B4F206}">
          <x14:formula1>
            <xm:f>Piirit!$F$4:$F$44</xm:f>
          </x14:formula1>
          <xm:sqref>H11:H41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18DF-3CF1-4F33-849E-83998EE4FE60}">
  <sheetPr codeName="Taul18">
    <pageSetUpPr fitToPage="1"/>
  </sheetPr>
  <dimension ref="A1:AA41"/>
  <sheetViews>
    <sheetView workbookViewId="0">
      <pane xSplit="1" ySplit="10" topLeftCell="B11" activePane="bottomRight" state="frozen"/>
      <selection sqref="A1:AA10"/>
      <selection pane="topRight" sqref="A1:AA10"/>
      <selection pane="bottomLeft" sqref="A1:AA10"/>
      <selection pane="bottomRight" sqref="A1:AA10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12.7109375" bestFit="1" customWidth="1"/>
    <col min="27" max="27" width="4.85546875" bestFit="1" customWidth="1"/>
  </cols>
  <sheetData>
    <row r="1" spans="1:27" x14ac:dyDescent="0.25">
      <c r="A1" t="str" cm="1">
        <f t="array" ref="A1:C1">Etusivu!A18:C18</f>
        <v>Kym</v>
      </c>
      <c r="B1">
        <v>1067</v>
      </c>
      <c r="C1" t="str">
        <v>Kymenlaakso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1067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35" priority="5" operator="containsText" text="Puuttuu">
      <formula>NOT(ISERROR(SEARCH("Puuttuu",T1)))</formula>
    </cfRule>
  </conditionalFormatting>
  <conditionalFormatting sqref="U1:U1048576">
    <cfRule type="containsText" dxfId="34" priority="1" operator="containsText" text="po">
      <formula>NOT(ISERROR(SEARCH("po",U1)))</formula>
    </cfRule>
    <cfRule type="containsText" dxfId="33" priority="2" operator="containsText" text="Puuttu">
      <formula>NOT(ISERROR(SEARCH("Puuttu",U1)))</formula>
    </cfRule>
  </conditionalFormatting>
  <hyperlinks>
    <hyperlink ref="B2" location="Etusivu!A1" display="Etusivu" xr:uid="{542D512C-C6F0-47F5-BCC0-A8824A431944}"/>
    <hyperlink ref="I5" location="ikäsarjat!A1" display="Ikäsarjat" xr:uid="{DC4F4898-5BF6-4B38-A8B1-EFDCE36726C3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9CA9B2F-F805-465D-BE1D-32C6CE4B6365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C5E84BCB-71EE-46A6-8623-0C5571EAA503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5067EE29-A516-4274-ACDA-079EBAF1C864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02EA938F-4FE0-4436-9F0A-B6EF3102468B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9A04E537-57F4-46EF-A6C5-0772FA3BE0FC}">
          <x14:formula1>
            <xm:f>Sarvot!#REF!</xm:f>
          </x14:formula1>
          <xm:sqref>E41</xm:sqref>
        </x14:dataValidation>
        <x14:dataValidation type="list" allowBlank="1" showInputMessage="1" showErrorMessage="1" xr:uid="{65DE5227-25BA-4DAC-907F-A55967E93B65}">
          <x14:formula1>
            <xm:f>Sarvot!$A$2:$A$24</xm:f>
          </x14:formula1>
          <xm:sqref>E11:E40</xm:sqref>
        </x14:dataValidation>
        <x14:dataValidation type="list" allowBlank="1" showInputMessage="1" showErrorMessage="1" xr:uid="{B20B6FAF-52C2-4332-A514-ED8DBE1F94D6}">
          <x14:formula1>
            <xm:f>Piirit!$G$4:$G$32</xm:f>
          </x14:formula1>
          <xm:sqref>H11:H41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0EDA-4326-470D-A92C-A774BBAD053A}">
  <sheetPr codeName="Taul19">
    <pageSetUpPr fitToPage="1"/>
  </sheetPr>
  <dimension ref="A1:AA41"/>
  <sheetViews>
    <sheetView workbookViewId="0">
      <pane xSplit="1" ySplit="10" topLeftCell="B23" activePane="bottomRight" state="frozen"/>
      <selection sqref="A1:AA10"/>
      <selection pane="topRight" sqref="A1:AA10"/>
      <selection pane="bottomLeft" sqref="A1:AA10"/>
      <selection pane="bottomRight" sqref="A1:AA10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5.7109375" bestFit="1" customWidth="1"/>
    <col min="27" max="27" width="4.28515625" bestFit="1" customWidth="1"/>
  </cols>
  <sheetData>
    <row r="1" spans="1:27" x14ac:dyDescent="0.25">
      <c r="A1" t="str" cm="1">
        <f t="array" ref="A1:C1">Etusivu!A19:C19</f>
        <v>Lap</v>
      </c>
      <c r="B1">
        <v>1070</v>
      </c>
      <c r="C1" t="str">
        <v>Lappi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1070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32" priority="5" operator="containsText" text="Puuttuu">
      <formula>NOT(ISERROR(SEARCH("Puuttuu",T1)))</formula>
    </cfRule>
  </conditionalFormatting>
  <conditionalFormatting sqref="U1:U1048576">
    <cfRule type="containsText" dxfId="31" priority="1" operator="containsText" text="po">
      <formula>NOT(ISERROR(SEARCH("po",U1)))</formula>
    </cfRule>
    <cfRule type="containsText" dxfId="30" priority="2" operator="containsText" text="Puuttu">
      <formula>NOT(ISERROR(SEARCH("Puuttu",U1)))</formula>
    </cfRule>
  </conditionalFormatting>
  <hyperlinks>
    <hyperlink ref="B2" location="Etusivu!A1" display="Etusivu" xr:uid="{24FD7DA2-AF53-4DDF-9769-ADB03C271FB0}"/>
    <hyperlink ref="I5" location="ikäsarjat!A1" display="Ikäsarjat" xr:uid="{15559C51-EC5D-4241-A4D5-0033911F1BAC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415CD17-F148-477B-A51E-FD3AEC45FEE2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167730B1-8230-4218-BBDB-9C6DDB6A7447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301789AF-4A36-4221-AE33-7AB4D37D7449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07548002-E4D6-47F9-A5DA-05603826E347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4F628213-F246-4084-896B-6B7035E75A09}">
          <x14:formula1>
            <xm:f>Sarvot!#REF!</xm:f>
          </x14:formula1>
          <xm:sqref>E41</xm:sqref>
        </x14:dataValidation>
        <x14:dataValidation type="list" allowBlank="1" showInputMessage="1" showErrorMessage="1" xr:uid="{6FDC3286-A766-462B-926E-698081DADA83}">
          <x14:formula1>
            <xm:f>Sarvot!$A$2:$A$24</xm:f>
          </x14:formula1>
          <xm:sqref>E11:E40</xm:sqref>
        </x14:dataValidation>
        <x14:dataValidation type="list" allowBlank="1" showInputMessage="1" showErrorMessage="1" xr:uid="{15BB82B5-A33F-4806-B61D-717EAD32C87E}">
          <x14:formula1>
            <xm:f>Piirit!$H$4:$H$40</xm:f>
          </x14:formula1>
          <xm:sqref>H11:H41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65C38-E503-4E01-AB1B-8401AC32AD58}">
  <sheetPr codeName="Taul20">
    <pageSetUpPr fitToPage="1"/>
  </sheetPr>
  <dimension ref="A1:AA41"/>
  <sheetViews>
    <sheetView workbookViewId="0">
      <pane xSplit="1" ySplit="10" topLeftCell="B23" activePane="bottomRight" state="frozen"/>
      <selection sqref="A1:AA10"/>
      <selection pane="topRight" sqref="A1:AA10"/>
      <selection pane="bottomLeft" sqref="A1:AA10"/>
      <selection pane="bottomRight" sqref="A1:AA10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31.7109375" bestFit="1" customWidth="1"/>
    <col min="27" max="27" width="4.28515625" bestFit="1" customWidth="1"/>
  </cols>
  <sheetData>
    <row r="1" spans="1:27" x14ac:dyDescent="0.25">
      <c r="A1" t="str" cm="1">
        <f t="array" ref="A1:C1">Etusivu!A20:C20</f>
        <v>Oru</v>
      </c>
      <c r="B1">
        <v>1083</v>
      </c>
      <c r="C1" t="str">
        <v>Opiskelijain Reserviupseeripiiri ry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1083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29" priority="5" operator="containsText" text="Puuttuu">
      <formula>NOT(ISERROR(SEARCH("Puuttuu",T1)))</formula>
    </cfRule>
  </conditionalFormatting>
  <conditionalFormatting sqref="U1:U1048576">
    <cfRule type="containsText" dxfId="28" priority="1" operator="containsText" text="po">
      <formula>NOT(ISERROR(SEARCH("po",U1)))</formula>
    </cfRule>
    <cfRule type="containsText" dxfId="27" priority="2" operator="containsText" text="Puuttu">
      <formula>NOT(ISERROR(SEARCH("Puuttu",U1)))</formula>
    </cfRule>
  </conditionalFormatting>
  <hyperlinks>
    <hyperlink ref="B2" location="Etusivu!A1" display="Etusivu" xr:uid="{8384EED1-7DFC-4DB4-95D8-0F55E7606D15}"/>
    <hyperlink ref="I5" location="ikäsarjat!A1" display="Ikäsarjat" xr:uid="{51E25551-8B05-4997-A976-B5AC489083F4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D0C0390-4F59-415D-AB06-A28075F551B1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85B63A3E-81CB-4BF4-ACC8-D95B995FB33F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5C18CB3F-728E-4258-8C76-D2C82FC7473C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9821C72D-A4E9-41EF-B60C-2CB7394722C3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EB90843A-6267-4C7A-9282-761E0F1DA6B1}">
          <x14:formula1>
            <xm:f>Sarvot!#REF!</xm:f>
          </x14:formula1>
          <xm:sqref>E41</xm:sqref>
        </x14:dataValidation>
        <x14:dataValidation type="list" allowBlank="1" showInputMessage="1" showErrorMessage="1" xr:uid="{B0CD93CF-AA3C-4ADC-B52C-BAE1E42D6643}">
          <x14:formula1>
            <xm:f>Sarvot!$A$2:$A$24</xm:f>
          </x14:formula1>
          <xm:sqref>E11:E40</xm:sqref>
        </x14:dataValidation>
        <x14:dataValidation type="list" allowBlank="1" showInputMessage="1" showErrorMessage="1" xr:uid="{783FA9CC-2D09-4205-9ADB-1F3EEB95E2A6}">
          <x14:formula1>
            <xm:f>Piirit!$I$3:$I$15</xm:f>
          </x14:formula1>
          <xm:sqref>H11:H41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591CC-5CB3-424C-BE0A-BF849525278B}">
  <sheetPr codeName="Taul21">
    <pageSetUpPr fitToPage="1"/>
  </sheetPr>
  <dimension ref="A1:AA41"/>
  <sheetViews>
    <sheetView workbookViewId="0">
      <pane xSplit="1" ySplit="10" topLeftCell="B23" activePane="bottomRight" state="frozen"/>
      <selection sqref="A1:AA10"/>
      <selection pane="topRight" sqref="A1:AA10"/>
      <selection pane="bottomLeft" sqref="A1:AA10"/>
      <selection pane="bottomRight" sqref="A1:AA10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10.28515625" bestFit="1" customWidth="1"/>
    <col min="27" max="27" width="4.28515625" bestFit="1" customWidth="1"/>
  </cols>
  <sheetData>
    <row r="1" spans="1:27" x14ac:dyDescent="0.25">
      <c r="A1" t="str" cm="1">
        <f t="array" ref="A1:C1">Etusivu!A21:C21</f>
        <v>Pir</v>
      </c>
      <c r="B1">
        <v>1096</v>
      </c>
      <c r="C1" t="str">
        <v>Pirkanmaa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1096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26" priority="5" operator="containsText" text="Puuttuu">
      <formula>NOT(ISERROR(SEARCH("Puuttuu",T1)))</formula>
    </cfRule>
  </conditionalFormatting>
  <conditionalFormatting sqref="U1:U1048576">
    <cfRule type="containsText" dxfId="25" priority="1" operator="containsText" text="po">
      <formula>NOT(ISERROR(SEARCH("po",U1)))</formula>
    </cfRule>
    <cfRule type="containsText" dxfId="24" priority="2" operator="containsText" text="Puuttu">
      <formula>NOT(ISERROR(SEARCH("Puuttu",U1)))</formula>
    </cfRule>
  </conditionalFormatting>
  <hyperlinks>
    <hyperlink ref="B2" location="Etusivu!A1" display="Etusivu" xr:uid="{B5208328-4CA0-406A-B879-19B8400E447A}"/>
    <hyperlink ref="I5" location="ikäsarjat!A1" display="Ikäsarjat" xr:uid="{BB65B6E5-21A6-43FC-9CF3-4A9246814911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5CB81E96-C441-48FE-B391-DE26950BF23A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2727DF34-6CEE-4769-8C82-4CABD4E1E4F3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FA1E5B14-3095-4CF4-987F-1E4EE5638C06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D0A44006-5D4E-4E69-9AC4-932DFC329743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BFBA13D3-8E0C-4A45-807E-52A84676AACD}">
          <x14:formula1>
            <xm:f>Sarvot!#REF!</xm:f>
          </x14:formula1>
          <xm:sqref>E41</xm:sqref>
        </x14:dataValidation>
        <x14:dataValidation type="list" allowBlank="1" showInputMessage="1" showErrorMessage="1" xr:uid="{D615FCE1-75A2-4D81-AC63-C7255110AC7B}">
          <x14:formula1>
            <xm:f>Sarvot!$A$2:$A$24</xm:f>
          </x14:formula1>
          <xm:sqref>E11:E40</xm:sqref>
        </x14:dataValidation>
        <x14:dataValidation type="list" allowBlank="1" showInputMessage="1" showErrorMessage="1" xr:uid="{242C630E-F9A9-4D11-95DD-0CAEA9BE2C39}">
          <x14:formula1>
            <xm:f>Piirit!$J$4:$J$50</xm:f>
          </x14:formula1>
          <xm:sqref>H11:H41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9E8F4-1211-4592-9975-3E83CDE898A2}">
  <sheetPr codeName="Taul22">
    <pageSetUpPr fitToPage="1"/>
  </sheetPr>
  <dimension ref="A1:AA41"/>
  <sheetViews>
    <sheetView workbookViewId="0">
      <pane xSplit="1" ySplit="10" topLeftCell="B11" activePane="bottomRight" state="frozen"/>
      <selection sqref="A1:AA10"/>
      <selection pane="topRight" sqref="A1:AA10"/>
      <selection pane="bottomLeft" sqref="A1:AA10"/>
      <selection pane="bottomRight" sqref="A1:AA10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14.42578125" bestFit="1" customWidth="1"/>
    <col min="27" max="27" width="4.28515625" bestFit="1" customWidth="1"/>
  </cols>
  <sheetData>
    <row r="1" spans="1:27" x14ac:dyDescent="0.25">
      <c r="A1" t="str" cm="1">
        <f t="array" ref="A1:C1">Etusivu!A22:C22</f>
        <v>Pka</v>
      </c>
      <c r="B1">
        <v>1106</v>
      </c>
      <c r="C1" t="str">
        <v>Pohjois-Karjala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1106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23" priority="5" operator="containsText" text="Puuttuu">
      <formula>NOT(ISERROR(SEARCH("Puuttuu",T1)))</formula>
    </cfRule>
  </conditionalFormatting>
  <conditionalFormatting sqref="U1:U1048576">
    <cfRule type="containsText" dxfId="22" priority="1" operator="containsText" text="po">
      <formula>NOT(ISERROR(SEARCH("po",U1)))</formula>
    </cfRule>
    <cfRule type="containsText" dxfId="21" priority="2" operator="containsText" text="Puuttu">
      <formula>NOT(ISERROR(SEARCH("Puuttu",U1)))</formula>
    </cfRule>
  </conditionalFormatting>
  <hyperlinks>
    <hyperlink ref="B2" location="Etusivu!A1" display="Etusivu" xr:uid="{EB2112FF-5BAE-407C-A2E7-D9355786267A}"/>
    <hyperlink ref="I5" location="ikäsarjat!A1" display="Ikäsarjat" xr:uid="{5E728CD8-83DB-4C0C-A4D9-E39E1EBF59EC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796DE0F-22B0-4641-821E-04C7AF2A070E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8B7AD3A9-1227-4C6C-A11A-40BA5378DD62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4113634F-A9A6-44C9-8FDB-9A407A8C30F9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8F008D75-7E33-4CB3-B39B-0979345E9F04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58A6D4C9-6CF2-45DD-ABB2-C79D20A10150}">
          <x14:formula1>
            <xm:f>Sarvot!#REF!</xm:f>
          </x14:formula1>
          <xm:sqref>E41</xm:sqref>
        </x14:dataValidation>
        <x14:dataValidation type="list" allowBlank="1" showInputMessage="1" showErrorMessage="1" xr:uid="{B180664F-832F-4EA8-88C9-53E994700A25}">
          <x14:formula1>
            <xm:f>Sarvot!$A$2:$A$24</xm:f>
          </x14:formula1>
          <xm:sqref>E11:E40</xm:sqref>
        </x14:dataValidation>
        <x14:dataValidation type="list" allowBlank="1" showInputMessage="1" showErrorMessage="1" xr:uid="{4A5B214E-2C73-47AC-9DF9-0031830C3CB7}">
          <x14:formula1>
            <xm:f>Piirit!$K$4:$K$38</xm:f>
          </x14:formula1>
          <xm:sqref>H11:H41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80F5-0CC4-4CA7-BC06-4A18E34F8FBC}">
  <sheetPr codeName="Taul23">
    <pageSetUpPr fitToPage="1"/>
  </sheetPr>
  <dimension ref="A1:AA41"/>
  <sheetViews>
    <sheetView workbookViewId="0">
      <pane xSplit="1" ySplit="10" topLeftCell="B11" activePane="bottomRight" state="frozen"/>
      <selection sqref="A1:AA10"/>
      <selection pane="topRight" sqref="A1:AA10"/>
      <selection pane="bottomLeft" sqref="A1:AA10"/>
      <selection pane="bottomRight" sqref="A1:AA10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18.42578125" bestFit="1" customWidth="1"/>
    <col min="27" max="27" width="4.42578125" bestFit="1" customWidth="1"/>
  </cols>
  <sheetData>
    <row r="1" spans="1:27" x14ac:dyDescent="0.25">
      <c r="A1" t="str" cm="1">
        <f t="array" ref="A1:C1">Etusivu!A23:C23</f>
        <v>Ppo</v>
      </c>
      <c r="B1">
        <v>1119</v>
      </c>
      <c r="C1" t="str">
        <v>Pohjois-Pohjanmaa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1119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20" priority="5" operator="containsText" text="Puuttuu">
      <formula>NOT(ISERROR(SEARCH("Puuttuu",T1)))</formula>
    </cfRule>
  </conditionalFormatting>
  <conditionalFormatting sqref="U1:U1048576">
    <cfRule type="containsText" dxfId="19" priority="1" operator="containsText" text="po">
      <formula>NOT(ISERROR(SEARCH("po",U1)))</formula>
    </cfRule>
    <cfRule type="containsText" dxfId="18" priority="2" operator="containsText" text="Puuttu">
      <formula>NOT(ISERROR(SEARCH("Puuttu",U1)))</formula>
    </cfRule>
  </conditionalFormatting>
  <hyperlinks>
    <hyperlink ref="B2" location="Etusivu!A1" display="Etusivu" xr:uid="{DF30CC0C-A87F-4C8D-96A3-19469B3E4AE9}"/>
    <hyperlink ref="I5" location="ikäsarjat!A1" display="Ikäsarjat" xr:uid="{B1A1C91B-2961-4DAC-8D8D-E1C89D5846E9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3F84F0A-199E-4A4A-B189-07F42CF49472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A4C77F7E-0682-4393-8D8A-E30BD16ED72A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C4F74EE5-EA9C-453C-96E3-F260BDE75990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20981A4F-7190-4F44-BB78-DD3B18C2FEC8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3377DAF7-409B-44D4-AC3C-43A17C793D51}">
          <x14:formula1>
            <xm:f>Sarvot!#REF!</xm:f>
          </x14:formula1>
          <xm:sqref>E41</xm:sqref>
        </x14:dataValidation>
        <x14:dataValidation type="list" allowBlank="1" showInputMessage="1" showErrorMessage="1" xr:uid="{42B1BD39-47C5-4A7A-AE74-55799792D46B}">
          <x14:formula1>
            <xm:f>Sarvot!$A$2:$A$24</xm:f>
          </x14:formula1>
          <xm:sqref>E11:E40</xm:sqref>
        </x14:dataValidation>
        <x14:dataValidation type="list" allowBlank="1" showInputMessage="1" showErrorMessage="1" xr:uid="{8FD5A8C4-80E1-4BD1-8998-6445A63D64AD}">
          <x14:formula1>
            <xm:f>Piirit!$L$4:$L$43</xm:f>
          </x14:formula1>
          <xm:sqref>H11:H41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AE5A-B8DD-4CB1-9722-25129A3F971C}">
  <sheetPr codeName="Taul24">
    <pageSetUpPr fitToPage="1"/>
  </sheetPr>
  <dimension ref="A1:AA41"/>
  <sheetViews>
    <sheetView workbookViewId="0">
      <pane xSplit="1" ySplit="10" topLeftCell="B11" activePane="bottomRight" state="frozen"/>
      <selection sqref="A1:AA10"/>
      <selection pane="topRight" sqref="A1:AA10"/>
      <selection pane="bottomLeft" sqref="A1:AA10"/>
      <selection pane="bottomRight" sqref="A1:AA10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12.42578125" bestFit="1" customWidth="1"/>
    <col min="27" max="27" width="4.28515625" bestFit="1" customWidth="1"/>
  </cols>
  <sheetData>
    <row r="1" spans="1:27" x14ac:dyDescent="0.25">
      <c r="A1" t="str" cm="1">
        <f t="array" ref="A1:C1">Etusivu!A24:C24</f>
        <v>Psa</v>
      </c>
      <c r="B1">
        <v>1122</v>
      </c>
      <c r="C1" t="str">
        <v>Pohjois-Savo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1122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17" priority="5" operator="containsText" text="Puuttuu">
      <formula>NOT(ISERROR(SEARCH("Puuttuu",T1)))</formula>
    </cfRule>
  </conditionalFormatting>
  <conditionalFormatting sqref="U1:U1048576">
    <cfRule type="containsText" dxfId="16" priority="1" operator="containsText" text="po">
      <formula>NOT(ISERROR(SEARCH("po",U1)))</formula>
    </cfRule>
    <cfRule type="containsText" dxfId="15" priority="2" operator="containsText" text="Puuttu">
      <formula>NOT(ISERROR(SEARCH("Puuttu",U1)))</formula>
    </cfRule>
  </conditionalFormatting>
  <hyperlinks>
    <hyperlink ref="B2" location="Etusivu!A1" display="Etusivu" xr:uid="{1F30E22A-A07D-46C0-ABD6-9264BD0B0AAA}"/>
    <hyperlink ref="I5" location="ikäsarjat!A1" display="Ikäsarjat" xr:uid="{F79A0B5A-AC8C-4A22-B2A1-2CBCDD9FF906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5CA1558-EE3F-4E42-A0CB-932C7EDD8BEC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B2FCC22A-2E8D-4DDF-AE91-480A943DD798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BA8B4172-1693-4022-A1EB-413C047C8080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338BC233-C83B-4C1C-863E-BE55B3BDB7CE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C733A749-AC66-41E6-89CE-BDFF4F73079A}">
          <x14:formula1>
            <xm:f>Sarvot!#REF!</xm:f>
          </x14:formula1>
          <xm:sqref>E41</xm:sqref>
        </x14:dataValidation>
        <x14:dataValidation type="list" allowBlank="1" showInputMessage="1" showErrorMessage="1" xr:uid="{FE43C293-78FE-486F-9461-9EC96C109E8E}">
          <x14:formula1>
            <xm:f>Sarvot!$A$2:$A$24</xm:f>
          </x14:formula1>
          <xm:sqref>E11:E40</xm:sqref>
        </x14:dataValidation>
        <x14:dataValidation type="list" allowBlank="1" showInputMessage="1" showErrorMessage="1" xr:uid="{EDACE75D-8EAC-432C-9879-2C1572496A3D}">
          <x14:formula1>
            <xm:f>Piirit!$M$4:$M$42</xm:f>
          </x14:formula1>
          <xm:sqref>H11:H41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A87A3-5662-4120-891E-C621DAD3E880}">
  <sheetPr codeName="Taul25">
    <pageSetUpPr fitToPage="1"/>
  </sheetPr>
  <dimension ref="A1:AA41"/>
  <sheetViews>
    <sheetView workbookViewId="0">
      <pane xSplit="1" ySplit="10" topLeftCell="B11" activePane="bottomRight" state="frozen"/>
      <selection sqref="A1:AA10"/>
      <selection pane="topRight" sqref="A1:AA10"/>
      <selection pane="bottomLeft" sqref="A1:AA10"/>
      <selection pane="bottomRight" sqref="A1:AA10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11.85546875" bestFit="1" customWidth="1"/>
    <col min="27" max="27" width="4.28515625" bestFit="1" customWidth="1"/>
  </cols>
  <sheetData>
    <row r="1" spans="1:27" x14ac:dyDescent="0.25">
      <c r="A1" t="str" cm="1">
        <f t="array" ref="A1:C1">Etusivu!A25:C25</f>
        <v>Phä</v>
      </c>
      <c r="B1">
        <v>1135</v>
      </c>
      <c r="C1" t="str">
        <v>Päijät-Häme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1135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14" priority="5" operator="containsText" text="Puuttuu">
      <formula>NOT(ISERROR(SEARCH("Puuttuu",T1)))</formula>
    </cfRule>
  </conditionalFormatting>
  <conditionalFormatting sqref="U1:U1048576">
    <cfRule type="containsText" dxfId="13" priority="1" operator="containsText" text="po">
      <formula>NOT(ISERROR(SEARCH("po",U1)))</formula>
    </cfRule>
    <cfRule type="containsText" dxfId="12" priority="2" operator="containsText" text="Puuttu">
      <formula>NOT(ISERROR(SEARCH("Puuttu",U1)))</formula>
    </cfRule>
  </conditionalFormatting>
  <hyperlinks>
    <hyperlink ref="B2" location="Etusivu!A1" display="Etusivu" xr:uid="{4D202164-C6D0-4EF1-8EDD-694B0DA67283}"/>
    <hyperlink ref="I5" location="ikäsarjat!A1" display="Ikäsarjat" xr:uid="{46C29210-1A70-4F97-9D64-7DE9BC40A9A4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F010D68-03F1-46E8-90A6-28B871B48870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18DC5133-E6CA-4C5C-B9EB-467412A13D51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5690A90D-6656-4B62-B972-FA38948A39AE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1586C90E-A162-48F5-B096-FB19FA566F17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B4E4AA33-71F5-4C47-ADE0-263853326A95}">
          <x14:formula1>
            <xm:f>Sarvot!#REF!</xm:f>
          </x14:formula1>
          <xm:sqref>E41</xm:sqref>
        </x14:dataValidation>
        <x14:dataValidation type="list" allowBlank="1" showInputMessage="1" showErrorMessage="1" xr:uid="{F9DDA243-87B1-49FC-8B1F-56F73F51D5E7}">
          <x14:formula1>
            <xm:f>Sarvot!$A$2:$A$24</xm:f>
          </x14:formula1>
          <xm:sqref>E11:E40</xm:sqref>
        </x14:dataValidation>
        <x14:dataValidation type="list" allowBlank="1" showInputMessage="1" showErrorMessage="1" xr:uid="{7572A387-ED66-42EF-9D82-3AA78A47DD0C}">
          <x14:formula1>
            <xm:f>Piirit!$N$4:$N$12</xm:f>
          </x14:formula1>
          <xm:sqref>H11:H41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12BA-5CD5-40A0-B730-EF1A1C41B1E0}">
  <sheetPr codeName="Taul26">
    <pageSetUpPr fitToPage="1"/>
  </sheetPr>
  <dimension ref="A1:AA41"/>
  <sheetViews>
    <sheetView workbookViewId="0">
      <pane xSplit="1" ySplit="10" topLeftCell="B11" activePane="bottomRight" state="frozen"/>
      <selection sqref="A1:AA10"/>
      <selection pane="topRight" sqref="A1:AA10"/>
      <selection pane="bottomLeft" sqref="A1:AA10"/>
      <selection pane="bottomRight" sqref="A1:AA10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9.7109375" bestFit="1" customWidth="1"/>
    <col min="27" max="27" width="4.28515625" bestFit="1" customWidth="1"/>
  </cols>
  <sheetData>
    <row r="1" spans="1:27" x14ac:dyDescent="0.25">
      <c r="A1" t="str" cm="1">
        <f t="array" ref="A1:C1">Etusivu!A26:C26</f>
        <v>Sat</v>
      </c>
      <c r="B1">
        <v>1148</v>
      </c>
      <c r="C1" t="str">
        <v>Satakunta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1148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11" priority="5" operator="containsText" text="Puuttuu">
      <formula>NOT(ISERROR(SEARCH("Puuttuu",T1)))</formula>
    </cfRule>
  </conditionalFormatting>
  <conditionalFormatting sqref="U1:U1048576">
    <cfRule type="containsText" dxfId="10" priority="1" operator="containsText" text="po">
      <formula>NOT(ISERROR(SEARCH("po",U1)))</formula>
    </cfRule>
    <cfRule type="containsText" dxfId="9" priority="2" operator="containsText" text="Puuttu">
      <formula>NOT(ISERROR(SEARCH("Puuttu",U1)))</formula>
    </cfRule>
  </conditionalFormatting>
  <hyperlinks>
    <hyperlink ref="B2" location="Etusivu!A1" display="Etusivu" xr:uid="{1A5D3286-0516-43AD-A5C3-5D87F9E13CDC}"/>
    <hyperlink ref="I5" location="ikäsarjat!A1" display="Ikäsarjat" xr:uid="{7CB559FB-589F-4425-BD08-50E3D35C734C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3EAD551-10EC-4B97-A139-8FFF740DDECA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C6D1D90E-5ACC-46CF-B580-1A7CEE24B8CF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DCFDE9C8-E1B0-400B-9641-B3B8C9884AFB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9227694E-DB8B-4C14-9D02-7B94F3A40439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82D1B17C-3FE0-447E-A55B-E91C42BA3F5D}">
          <x14:formula1>
            <xm:f>Sarvot!#REF!</xm:f>
          </x14:formula1>
          <xm:sqref>E41</xm:sqref>
        </x14:dataValidation>
        <x14:dataValidation type="list" allowBlank="1" showInputMessage="1" showErrorMessage="1" xr:uid="{4A718C3E-8CE5-4A2D-9106-6F9667173471}">
          <x14:formula1>
            <xm:f>Sarvot!$A$2:$A$24</xm:f>
          </x14:formula1>
          <xm:sqref>E11:E40</xm:sqref>
        </x14:dataValidation>
        <x14:dataValidation type="list" allowBlank="1" showInputMessage="1" showErrorMessage="1" xr:uid="{9123DC8D-714D-4692-A8E9-B80B19E99079}">
          <x14:formula1>
            <xm:f>Piirit!$O$4:$O$20</xm:f>
          </x14:formula1>
          <xm:sqref>H11:H41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41310-557C-463A-8F38-C280A5268DD5}">
  <sheetPr codeName="Taul27">
    <pageSetUpPr fitToPage="1"/>
  </sheetPr>
  <dimension ref="A1:AA41"/>
  <sheetViews>
    <sheetView workbookViewId="0">
      <pane xSplit="1" ySplit="10" topLeftCell="B11" activePane="bottomRight" state="frozen"/>
      <selection sqref="A1:AA10"/>
      <selection pane="topRight" sqref="A1:AA10"/>
      <selection pane="bottomLeft" sqref="A1:AA10"/>
      <selection pane="bottomRight" sqref="A1:AA10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8.5703125" bestFit="1" customWidth="1"/>
    <col min="27" max="27" width="4.28515625" bestFit="1" customWidth="1"/>
  </cols>
  <sheetData>
    <row r="1" spans="1:27" x14ac:dyDescent="0.25">
      <c r="A1" t="str" cm="1">
        <f t="array" ref="A1:C1">Etusivu!A27:C27</f>
        <v>Uus</v>
      </c>
      <c r="B1">
        <v>1151</v>
      </c>
      <c r="C1" t="str">
        <v>Uusimaa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1151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8" priority="5" operator="containsText" text="Puuttuu">
      <formula>NOT(ISERROR(SEARCH("Puuttuu",T1)))</formula>
    </cfRule>
  </conditionalFormatting>
  <conditionalFormatting sqref="U1:U1048576">
    <cfRule type="containsText" dxfId="7" priority="1" operator="containsText" text="po">
      <formula>NOT(ISERROR(SEARCH("po",U1)))</formula>
    </cfRule>
    <cfRule type="containsText" dxfId="6" priority="2" operator="containsText" text="Puuttu">
      <formula>NOT(ISERROR(SEARCH("Puuttu",U1)))</formula>
    </cfRule>
  </conditionalFormatting>
  <hyperlinks>
    <hyperlink ref="B2" location="Etusivu!A1" display="Etusivu" xr:uid="{1370866C-F935-4A90-912C-57A0C57938B1}"/>
    <hyperlink ref="I5" location="ikäsarjat!A1" display="Ikäsarjat" xr:uid="{B311F97A-B103-4B3A-A325-65B7A37BBE60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E295879-C09C-4692-8ACA-96A419599F17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80C8A291-915B-42A3-BCD7-5A37F444278C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C01FECA4-5E1C-431C-B270-E1A6D07973ED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2ABA5C4C-0EB6-499E-9F61-FEFDB1664C69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233FF91A-A263-451D-A845-01BC29C45B9C}">
          <x14:formula1>
            <xm:f>Sarvot!#REF!</xm:f>
          </x14:formula1>
          <xm:sqref>E41</xm:sqref>
        </x14:dataValidation>
        <x14:dataValidation type="list" allowBlank="1" showInputMessage="1" showErrorMessage="1" xr:uid="{5478D3EC-C6D4-4AC8-BE71-718C6F9B2F39}">
          <x14:formula1>
            <xm:f>Sarvot!$A$2:$A$24</xm:f>
          </x14:formula1>
          <xm:sqref>E11:E40</xm:sqref>
        </x14:dataValidation>
        <x14:dataValidation type="list" allowBlank="1" showInputMessage="1" showErrorMessage="1" xr:uid="{016A0CC4-20B8-44D1-A9F3-9A7BA617F6A6}">
          <x14:formula1>
            <xm:f>Piirit!$P$4:$P$67</xm:f>
          </x14:formula1>
          <xm:sqref>H11:H41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BE31-A37B-4877-B10C-E3DB61D1FCDC}">
  <sheetPr codeName="Taul28">
    <pageSetUpPr fitToPage="1"/>
  </sheetPr>
  <dimension ref="A1:AA41"/>
  <sheetViews>
    <sheetView workbookViewId="0">
      <pane xSplit="1" ySplit="10" topLeftCell="B11" activePane="bottomRight" state="frozen"/>
      <selection sqref="A1:AA10"/>
      <selection pane="topRight" sqref="A1:AA10"/>
      <selection pane="bottomLeft" sqref="A1:AA10"/>
      <selection pane="bottomRight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6" width="15.42578125" bestFit="1" customWidth="1"/>
    <col min="27" max="27" width="4.28515625" bestFit="1" customWidth="1"/>
  </cols>
  <sheetData>
    <row r="1" spans="1:27" x14ac:dyDescent="0.25">
      <c r="A1" t="str" cm="1">
        <f t="array" ref="A1:C1">Etusivu!A28:C28</f>
        <v>Vsu</v>
      </c>
      <c r="B1">
        <v>1164</v>
      </c>
      <c r="C1" t="str">
        <v>Varsinais-Suomi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L4" s="5" t="s">
        <v>786</v>
      </c>
      <c r="M4" s="5" t="s">
        <v>787</v>
      </c>
      <c r="N4" t="s">
        <v>788</v>
      </c>
      <c r="P4" s="5" t="s">
        <v>790</v>
      </c>
      <c r="Q4">
        <f>B1</f>
        <v>1164</v>
      </c>
      <c r="R4" s="5" t="s">
        <v>791</v>
      </c>
      <c r="S4" s="8">
        <f>S1</f>
        <v>0</v>
      </c>
    </row>
    <row r="5" spans="1:27" x14ac:dyDescent="0.25"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5" priority="5" operator="containsText" text="Puuttuu">
      <formula>NOT(ISERROR(SEARCH("Puuttuu",T1)))</formula>
    </cfRule>
  </conditionalFormatting>
  <conditionalFormatting sqref="U1:U1048576">
    <cfRule type="containsText" dxfId="4" priority="1" operator="containsText" text="po">
      <formula>NOT(ISERROR(SEARCH("po",U1)))</formula>
    </cfRule>
    <cfRule type="containsText" dxfId="3" priority="2" operator="containsText" text="Puuttu">
      <formula>NOT(ISERROR(SEARCH("Puuttu",U1)))</formula>
    </cfRule>
  </conditionalFormatting>
  <hyperlinks>
    <hyperlink ref="B2" location="Etusivu!A1" display="Etusivu" xr:uid="{6F352E3A-6F97-46B0-97C0-A9DCB2B0AB82}"/>
    <hyperlink ref="I5" location="ikäsarjat!A1" display="Ikäsarjat" xr:uid="{02C6B752-B579-4351-B47E-3256A0C4159D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3EDCD21-EC28-490D-87C4-2D28B3327041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1C18E696-516A-4B5F-93C0-3E4C16796562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FD90F745-CCE2-4402-B016-8449BDD1F581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E69017FC-545B-433E-ADDA-D16A1E606540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73743133-861E-4C41-A1A2-3DFC7CEB804B}">
          <x14:formula1>
            <xm:f>Sarvot!#REF!</xm:f>
          </x14:formula1>
          <xm:sqref>E41</xm:sqref>
        </x14:dataValidation>
        <x14:dataValidation type="list" allowBlank="1" showInputMessage="1" showErrorMessage="1" xr:uid="{7E1DBF9A-01C2-4557-BFC7-F1597311A234}">
          <x14:formula1>
            <xm:f>Sarvot!$A$2:$A$24</xm:f>
          </x14:formula1>
          <xm:sqref>E11:E40</xm:sqref>
        </x14:dataValidation>
        <x14:dataValidation type="list" allowBlank="1" showInputMessage="1" showErrorMessage="1" xr:uid="{E1E07216-D0CB-4E92-8D9D-A7C52ABDEE1C}">
          <x14:formula1>
            <xm:f>Piirit!$Q$4:$Q$27</xm:f>
          </x14:formula1>
          <xm:sqref>H11:H41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0B9B9-91A8-4FA5-8CB9-1A4E60C6272E}">
  <sheetPr codeName="Taul29">
    <pageSetUpPr fitToPage="1"/>
  </sheetPr>
  <dimension ref="A1:AA41"/>
  <sheetViews>
    <sheetView workbookViewId="0">
      <pane xSplit="1" ySplit="10" topLeftCell="B11" activePane="bottomRight" state="frozen"/>
      <selection sqref="A1:AA10"/>
      <selection pane="topRight" sqref="A1:AA10"/>
      <selection pane="bottomLeft" sqref="A1:AA10"/>
      <selection pane="bottomRight" activeCell="B2" sqref="B2"/>
    </sheetView>
  </sheetViews>
  <sheetFormatPr defaultRowHeight="15" x14ac:dyDescent="0.25"/>
  <cols>
    <col min="1" max="1" width="5" bestFit="1" customWidth="1"/>
    <col min="11" max="11" width="11" bestFit="1" customWidth="1"/>
    <col min="14" max="14" width="11" bestFit="1" customWidth="1"/>
    <col min="21" max="21" width="9.28515625" customWidth="1"/>
    <col min="24" max="24" width="4.5703125" customWidth="1"/>
    <col min="25" max="25" width="7.28515625" customWidth="1"/>
    <col min="26" max="27" width="5" bestFit="1" customWidth="1"/>
  </cols>
  <sheetData>
    <row r="1" spans="1:27" x14ac:dyDescent="0.25">
      <c r="A1" t="str" cm="1">
        <f t="array" ref="A1:C1">Etusivu!A29:C29</f>
        <v>Muu</v>
      </c>
      <c r="B1">
        <v>1177</v>
      </c>
      <c r="C1" t="str">
        <v>Muu</v>
      </c>
      <c r="E1" t="s">
        <v>738</v>
      </c>
      <c r="F1" t="s">
        <v>739</v>
      </c>
      <c r="G1" t="s">
        <v>742</v>
      </c>
      <c r="H1" t="s">
        <v>767</v>
      </c>
      <c r="I1">
        <f>COUNTA(I11:I41)</f>
        <v>0</v>
      </c>
      <c r="J1">
        <f>COUNTA(J11:J41)</f>
        <v>0</v>
      </c>
      <c r="L1">
        <f t="shared" ref="L1:M1" si="0">COUNTA(L11:L41)</f>
        <v>0</v>
      </c>
      <c r="M1">
        <f t="shared" si="0"/>
        <v>0</v>
      </c>
      <c r="O1" t="s">
        <v>765</v>
      </c>
      <c r="P1" s="10">
        <f>(P2*30)+(P3*35)</f>
        <v>0</v>
      </c>
      <c r="Q1" t="s">
        <v>764</v>
      </c>
      <c r="R1" s="10">
        <f>(R2*30)+(R3*35)</f>
        <v>0</v>
      </c>
      <c r="S1" s="8">
        <f>P1+R1</f>
        <v>0</v>
      </c>
    </row>
    <row r="2" spans="1:27" x14ac:dyDescent="0.25">
      <c r="B2" s="11" t="s">
        <v>757</v>
      </c>
      <c r="D2" s="12" t="s">
        <v>766</v>
      </c>
      <c r="O2" t="s">
        <v>763</v>
      </c>
      <c r="P2">
        <f>I1</f>
        <v>0</v>
      </c>
      <c r="Q2" t="s">
        <v>763</v>
      </c>
      <c r="R2">
        <f>L1</f>
        <v>0</v>
      </c>
    </row>
    <row r="3" spans="1:27" x14ac:dyDescent="0.25">
      <c r="B3" s="13" t="s">
        <v>736</v>
      </c>
      <c r="O3" t="s">
        <v>747</v>
      </c>
      <c r="P3">
        <f>ROUNDUP(J1/2,0)</f>
        <v>0</v>
      </c>
      <c r="Q3" t="s">
        <v>747</v>
      </c>
      <c r="R3">
        <f>ROUNDUP(M1/2,0)</f>
        <v>0</v>
      </c>
    </row>
    <row r="4" spans="1:27" x14ac:dyDescent="0.25">
      <c r="B4" s="13"/>
      <c r="L4" s="5" t="s">
        <v>786</v>
      </c>
      <c r="M4" s="5" t="s">
        <v>787</v>
      </c>
      <c r="N4" t="s">
        <v>788</v>
      </c>
      <c r="P4" s="5" t="s">
        <v>790</v>
      </c>
      <c r="Q4">
        <f>B1</f>
        <v>1177</v>
      </c>
      <c r="R4" s="5" t="s">
        <v>791</v>
      </c>
      <c r="S4" s="8">
        <f>S1</f>
        <v>0</v>
      </c>
    </row>
    <row r="5" spans="1:27" x14ac:dyDescent="0.25">
      <c r="B5" s="13" t="s">
        <v>737</v>
      </c>
      <c r="I5" s="11" t="s">
        <v>780</v>
      </c>
      <c r="N5" s="5" t="s">
        <v>789</v>
      </c>
    </row>
    <row r="6" spans="1:27" x14ac:dyDescent="0.25">
      <c r="E6" t="s">
        <v>771</v>
      </c>
      <c r="H6" t="s">
        <v>771</v>
      </c>
      <c r="I6" t="s">
        <v>771</v>
      </c>
      <c r="J6" t="s">
        <v>771</v>
      </c>
      <c r="L6" t="s">
        <v>771</v>
      </c>
      <c r="M6" t="s">
        <v>771</v>
      </c>
    </row>
    <row r="7" spans="1:27" x14ac:dyDescent="0.25">
      <c r="I7" s="14" t="s">
        <v>744</v>
      </c>
      <c r="J7" s="14"/>
      <c r="K7" s="14"/>
      <c r="L7" s="14" t="s">
        <v>750</v>
      </c>
      <c r="M7" s="14"/>
      <c r="N7" s="14"/>
    </row>
    <row r="8" spans="1:27" x14ac:dyDescent="0.25">
      <c r="I8" s="14" t="s">
        <v>745</v>
      </c>
      <c r="J8" s="14"/>
      <c r="K8" s="14"/>
      <c r="L8" s="14" t="s">
        <v>751</v>
      </c>
      <c r="M8" s="14"/>
      <c r="N8" s="14"/>
      <c r="T8" t="s">
        <v>781</v>
      </c>
      <c r="Y8" t="s">
        <v>793</v>
      </c>
    </row>
    <row r="9" spans="1:27" x14ac:dyDescent="0.25">
      <c r="I9" t="s">
        <v>746</v>
      </c>
      <c r="J9" t="s">
        <v>747</v>
      </c>
      <c r="K9" t="s">
        <v>754</v>
      </c>
      <c r="L9" t="s">
        <v>746</v>
      </c>
      <c r="M9" t="s">
        <v>747</v>
      </c>
      <c r="N9" t="s">
        <v>754</v>
      </c>
    </row>
    <row r="10" spans="1:27" x14ac:dyDescent="0.25">
      <c r="A10" t="s">
        <v>756</v>
      </c>
      <c r="B10" t="s">
        <v>738</v>
      </c>
      <c r="C10" t="s">
        <v>739</v>
      </c>
      <c r="D10" t="s">
        <v>740</v>
      </c>
      <c r="E10" t="s">
        <v>741</v>
      </c>
      <c r="F10" t="s">
        <v>758</v>
      </c>
      <c r="G10" t="s">
        <v>742</v>
      </c>
      <c r="H10" t="s">
        <v>743</v>
      </c>
      <c r="I10" t="s">
        <v>748</v>
      </c>
      <c r="J10" t="s">
        <v>749</v>
      </c>
      <c r="K10" t="s">
        <v>755</v>
      </c>
      <c r="L10" t="s">
        <v>752</v>
      </c>
      <c r="M10" t="s">
        <v>753</v>
      </c>
      <c r="N10" t="s">
        <v>755</v>
      </c>
      <c r="O10" t="s">
        <v>768</v>
      </c>
      <c r="T10" t="s">
        <v>739</v>
      </c>
      <c r="U10" t="str">
        <f>D10</f>
        <v>Svuosi</v>
      </c>
      <c r="V10" t="str">
        <f>E10</f>
        <v>Sarvo</v>
      </c>
      <c r="W10" t="str">
        <f>G10</f>
        <v>Sposti</v>
      </c>
      <c r="Y10" t="s">
        <v>729</v>
      </c>
      <c r="Z10" t="s">
        <v>730</v>
      </c>
      <c r="AA10" t="s">
        <v>795</v>
      </c>
    </row>
    <row r="11" spans="1:27" x14ac:dyDescent="0.25">
      <c r="A11" t="str">
        <f>IF(ISBLANK(B11), "", 1)</f>
        <v/>
      </c>
      <c r="T11" t="str">
        <f t="shared" ref="T11:T41" si="1">IF($A11="","",IF(C11="","Puuttuu","Ok"))</f>
        <v/>
      </c>
      <c r="U11" t="str">
        <f>IF($A11="","",IF(D11="","Puuttuu",IF(D11&lt;1900,"po vvvv","Ok")))</f>
        <v/>
      </c>
      <c r="V11" t="str">
        <f t="shared" ref="V11:V41" si="2">IF($A11="","",IF(E11="","Puuttuu","Ok"))</f>
        <v/>
      </c>
      <c r="W11" t="str">
        <f t="shared" ref="W11:W41" si="3">IF($A11="","",IF(G11="","Puuttuu","Ok"))</f>
        <v/>
      </c>
      <c r="Y11" t="str">
        <f>IF($A11="","",$B$1)</f>
        <v/>
      </c>
      <c r="Z11" t="str">
        <f>IF($A11="","",$C$1)</f>
        <v/>
      </c>
      <c r="AA11" t="str">
        <f>IF($A11="","",$A$1)</f>
        <v/>
      </c>
    </row>
    <row r="12" spans="1:27" x14ac:dyDescent="0.25">
      <c r="A12" t="str">
        <f>IF(ISBLANK(B12), "", A11+1)</f>
        <v/>
      </c>
      <c r="T12" t="str">
        <f t="shared" si="1"/>
        <v/>
      </c>
      <c r="U12" t="str">
        <f>IF($A12="","",IF(D12="","Puuttuu",IF(D12&lt;1900,"po vvvv","Ok")))</f>
        <v/>
      </c>
      <c r="V12" t="str">
        <f t="shared" si="2"/>
        <v/>
      </c>
      <c r="W12" t="str">
        <f t="shared" si="3"/>
        <v/>
      </c>
      <c r="Y12" t="str">
        <f t="shared" ref="Y12:Y41" si="4">IF($A12="","",$B$1)</f>
        <v/>
      </c>
      <c r="Z12" t="str">
        <f t="shared" ref="Z12:Z41" si="5">IF($A12="","",$C$1)</f>
        <v/>
      </c>
      <c r="AA12" t="str">
        <f t="shared" ref="AA12:AA41" si="6">IF($A12="","",$A$1)</f>
        <v/>
      </c>
    </row>
    <row r="13" spans="1:27" x14ac:dyDescent="0.25">
      <c r="A13" t="str">
        <f t="shared" ref="A13:A41" si="7">IF(ISBLANK(B13), "", A12+1)</f>
        <v/>
      </c>
      <c r="T13" t="str">
        <f t="shared" si="1"/>
        <v/>
      </c>
      <c r="U13" t="str">
        <f t="shared" ref="U13:U41" si="8">IF($A13="","",IF(D13="","Puuttuu",IF(D13&lt;1900,"po vvvv","Ok")))</f>
        <v/>
      </c>
      <c r="V13" t="str">
        <f t="shared" si="2"/>
        <v/>
      </c>
      <c r="W13" t="str">
        <f t="shared" si="3"/>
        <v/>
      </c>
      <c r="Y13" t="str">
        <f t="shared" si="4"/>
        <v/>
      </c>
      <c r="Z13" t="str">
        <f t="shared" si="5"/>
        <v/>
      </c>
      <c r="AA13" t="str">
        <f t="shared" si="6"/>
        <v/>
      </c>
    </row>
    <row r="14" spans="1:27" x14ac:dyDescent="0.25">
      <c r="A14" t="str">
        <f t="shared" si="7"/>
        <v/>
      </c>
      <c r="T14" t="str">
        <f t="shared" si="1"/>
        <v/>
      </c>
      <c r="U14" t="str">
        <f t="shared" si="8"/>
        <v/>
      </c>
      <c r="V14" t="str">
        <f t="shared" si="2"/>
        <v/>
      </c>
      <c r="W14" t="str">
        <f t="shared" si="3"/>
        <v/>
      </c>
      <c r="Y14" t="str">
        <f t="shared" si="4"/>
        <v/>
      </c>
      <c r="Z14" t="str">
        <f t="shared" si="5"/>
        <v/>
      </c>
      <c r="AA14" t="str">
        <f t="shared" si="6"/>
        <v/>
      </c>
    </row>
    <row r="15" spans="1:27" x14ac:dyDescent="0.25">
      <c r="A15" t="str">
        <f t="shared" si="7"/>
        <v/>
      </c>
      <c r="T15" t="str">
        <f t="shared" si="1"/>
        <v/>
      </c>
      <c r="U15" t="str">
        <f t="shared" si="8"/>
        <v/>
      </c>
      <c r="V15" t="str">
        <f t="shared" si="2"/>
        <v/>
      </c>
      <c r="W15" t="str">
        <f t="shared" si="3"/>
        <v/>
      </c>
      <c r="Y15" t="str">
        <f t="shared" si="4"/>
        <v/>
      </c>
      <c r="Z15" t="str">
        <f t="shared" si="5"/>
        <v/>
      </c>
      <c r="AA15" t="str">
        <f t="shared" si="6"/>
        <v/>
      </c>
    </row>
    <row r="16" spans="1:27" x14ac:dyDescent="0.25">
      <c r="A16" t="str">
        <f t="shared" si="7"/>
        <v/>
      </c>
      <c r="T16" t="str">
        <f t="shared" si="1"/>
        <v/>
      </c>
      <c r="U16" t="str">
        <f t="shared" si="8"/>
        <v/>
      </c>
      <c r="V16" t="str">
        <f t="shared" si="2"/>
        <v/>
      </c>
      <c r="W16" t="str">
        <f t="shared" si="3"/>
        <v/>
      </c>
      <c r="Y16" t="str">
        <f t="shared" si="4"/>
        <v/>
      </c>
      <c r="Z16" t="str">
        <f t="shared" si="5"/>
        <v/>
      </c>
      <c r="AA16" t="str">
        <f t="shared" si="6"/>
        <v/>
      </c>
    </row>
    <row r="17" spans="1:27" x14ac:dyDescent="0.25">
      <c r="A17" t="str">
        <f t="shared" si="7"/>
        <v/>
      </c>
      <c r="T17" t="str">
        <f t="shared" si="1"/>
        <v/>
      </c>
      <c r="U17" t="str">
        <f t="shared" si="8"/>
        <v/>
      </c>
      <c r="V17" t="str">
        <f t="shared" si="2"/>
        <v/>
      </c>
      <c r="W17" t="str">
        <f t="shared" si="3"/>
        <v/>
      </c>
      <c r="Y17" t="str">
        <f t="shared" si="4"/>
        <v/>
      </c>
      <c r="Z17" t="str">
        <f t="shared" si="5"/>
        <v/>
      </c>
      <c r="AA17" t="str">
        <f t="shared" si="6"/>
        <v/>
      </c>
    </row>
    <row r="18" spans="1:27" x14ac:dyDescent="0.25">
      <c r="A18" t="str">
        <f t="shared" si="7"/>
        <v/>
      </c>
      <c r="T18" t="str">
        <f t="shared" si="1"/>
        <v/>
      </c>
      <c r="U18" t="str">
        <f t="shared" si="8"/>
        <v/>
      </c>
      <c r="V18" t="str">
        <f t="shared" si="2"/>
        <v/>
      </c>
      <c r="W18" t="str">
        <f t="shared" si="3"/>
        <v/>
      </c>
      <c r="Y18" t="str">
        <f t="shared" si="4"/>
        <v/>
      </c>
      <c r="Z18" t="str">
        <f t="shared" si="5"/>
        <v/>
      </c>
      <c r="AA18" t="str">
        <f t="shared" si="6"/>
        <v/>
      </c>
    </row>
    <row r="19" spans="1:27" x14ac:dyDescent="0.25">
      <c r="A19" t="str">
        <f t="shared" si="7"/>
        <v/>
      </c>
      <c r="T19" t="str">
        <f t="shared" si="1"/>
        <v/>
      </c>
      <c r="U19" t="str">
        <f t="shared" si="8"/>
        <v/>
      </c>
      <c r="V19" t="str">
        <f t="shared" si="2"/>
        <v/>
      </c>
      <c r="W19" t="str">
        <f t="shared" si="3"/>
        <v/>
      </c>
      <c r="Y19" t="str">
        <f t="shared" si="4"/>
        <v/>
      </c>
      <c r="Z19" t="str">
        <f t="shared" si="5"/>
        <v/>
      </c>
      <c r="AA19" t="str">
        <f t="shared" si="6"/>
        <v/>
      </c>
    </row>
    <row r="20" spans="1:27" x14ac:dyDescent="0.25">
      <c r="A20" t="str">
        <f t="shared" si="7"/>
        <v/>
      </c>
      <c r="T20" t="str">
        <f t="shared" si="1"/>
        <v/>
      </c>
      <c r="U20" t="str">
        <f t="shared" si="8"/>
        <v/>
      </c>
      <c r="V20" t="str">
        <f t="shared" si="2"/>
        <v/>
      </c>
      <c r="W20" t="str">
        <f t="shared" si="3"/>
        <v/>
      </c>
      <c r="Y20" t="str">
        <f t="shared" si="4"/>
        <v/>
      </c>
      <c r="Z20" t="str">
        <f t="shared" si="5"/>
        <v/>
      </c>
      <c r="AA20" t="str">
        <f t="shared" si="6"/>
        <v/>
      </c>
    </row>
    <row r="21" spans="1:27" x14ac:dyDescent="0.25">
      <c r="A21" t="str">
        <f t="shared" si="7"/>
        <v/>
      </c>
      <c r="T21" t="str">
        <f t="shared" si="1"/>
        <v/>
      </c>
      <c r="U21" t="str">
        <f t="shared" si="8"/>
        <v/>
      </c>
      <c r="V21" t="str">
        <f t="shared" si="2"/>
        <v/>
      </c>
      <c r="W21" t="str">
        <f t="shared" si="3"/>
        <v/>
      </c>
      <c r="Y21" t="str">
        <f t="shared" si="4"/>
        <v/>
      </c>
      <c r="Z21" t="str">
        <f t="shared" si="5"/>
        <v/>
      </c>
      <c r="AA21" t="str">
        <f t="shared" si="6"/>
        <v/>
      </c>
    </row>
    <row r="22" spans="1:27" x14ac:dyDescent="0.25">
      <c r="A22" t="str">
        <f t="shared" si="7"/>
        <v/>
      </c>
      <c r="T22" t="str">
        <f t="shared" si="1"/>
        <v/>
      </c>
      <c r="U22" t="str">
        <f t="shared" si="8"/>
        <v/>
      </c>
      <c r="V22" t="str">
        <f t="shared" si="2"/>
        <v/>
      </c>
      <c r="W22" t="str">
        <f t="shared" si="3"/>
        <v/>
      </c>
      <c r="Y22" t="str">
        <f t="shared" si="4"/>
        <v/>
      </c>
      <c r="Z22" t="str">
        <f t="shared" si="5"/>
        <v/>
      </c>
      <c r="AA22" t="str">
        <f t="shared" si="6"/>
        <v/>
      </c>
    </row>
    <row r="23" spans="1:27" x14ac:dyDescent="0.25">
      <c r="A23" t="str">
        <f t="shared" si="7"/>
        <v/>
      </c>
      <c r="T23" t="str">
        <f t="shared" si="1"/>
        <v/>
      </c>
      <c r="U23" t="str">
        <f t="shared" si="8"/>
        <v/>
      </c>
      <c r="V23" t="str">
        <f t="shared" si="2"/>
        <v/>
      </c>
      <c r="W23" t="str">
        <f t="shared" si="3"/>
        <v/>
      </c>
      <c r="Y23" t="str">
        <f t="shared" si="4"/>
        <v/>
      </c>
      <c r="Z23" t="str">
        <f t="shared" si="5"/>
        <v/>
      </c>
      <c r="AA23" t="str">
        <f t="shared" si="6"/>
        <v/>
      </c>
    </row>
    <row r="24" spans="1:27" x14ac:dyDescent="0.25">
      <c r="A24" t="str">
        <f t="shared" si="7"/>
        <v/>
      </c>
      <c r="T24" t="str">
        <f t="shared" si="1"/>
        <v/>
      </c>
      <c r="U24" t="str">
        <f t="shared" si="8"/>
        <v/>
      </c>
      <c r="V24" t="str">
        <f t="shared" si="2"/>
        <v/>
      </c>
      <c r="W24" t="str">
        <f t="shared" si="3"/>
        <v/>
      </c>
      <c r="Y24" t="str">
        <f t="shared" si="4"/>
        <v/>
      </c>
      <c r="Z24" t="str">
        <f t="shared" si="5"/>
        <v/>
      </c>
      <c r="AA24" t="str">
        <f t="shared" si="6"/>
        <v/>
      </c>
    </row>
    <row r="25" spans="1:27" x14ac:dyDescent="0.25">
      <c r="A25" t="str">
        <f t="shared" si="7"/>
        <v/>
      </c>
      <c r="T25" t="str">
        <f t="shared" si="1"/>
        <v/>
      </c>
      <c r="U25" t="str">
        <f t="shared" si="8"/>
        <v/>
      </c>
      <c r="V25" t="str">
        <f t="shared" si="2"/>
        <v/>
      </c>
      <c r="W25" t="str">
        <f t="shared" si="3"/>
        <v/>
      </c>
      <c r="Y25" t="str">
        <f t="shared" si="4"/>
        <v/>
      </c>
      <c r="Z25" t="str">
        <f t="shared" si="5"/>
        <v/>
      </c>
      <c r="AA25" t="str">
        <f t="shared" si="6"/>
        <v/>
      </c>
    </row>
    <row r="26" spans="1:27" x14ac:dyDescent="0.25">
      <c r="A26" t="str">
        <f t="shared" si="7"/>
        <v/>
      </c>
      <c r="T26" t="str">
        <f t="shared" si="1"/>
        <v/>
      </c>
      <c r="U26" t="str">
        <f t="shared" si="8"/>
        <v/>
      </c>
      <c r="V26" t="str">
        <f t="shared" si="2"/>
        <v/>
      </c>
      <c r="W26" t="str">
        <f t="shared" si="3"/>
        <v/>
      </c>
      <c r="Y26" t="str">
        <f t="shared" si="4"/>
        <v/>
      </c>
      <c r="Z26" t="str">
        <f t="shared" si="5"/>
        <v/>
      </c>
      <c r="AA26" t="str">
        <f t="shared" si="6"/>
        <v/>
      </c>
    </row>
    <row r="27" spans="1:27" x14ac:dyDescent="0.25">
      <c r="A27" t="str">
        <f t="shared" si="7"/>
        <v/>
      </c>
      <c r="T27" t="str">
        <f t="shared" si="1"/>
        <v/>
      </c>
      <c r="U27" t="str">
        <f t="shared" si="8"/>
        <v/>
      </c>
      <c r="V27" t="str">
        <f t="shared" si="2"/>
        <v/>
      </c>
      <c r="W27" t="str">
        <f t="shared" si="3"/>
        <v/>
      </c>
      <c r="Y27" t="str">
        <f t="shared" si="4"/>
        <v/>
      </c>
      <c r="Z27" t="str">
        <f t="shared" si="5"/>
        <v/>
      </c>
      <c r="AA27" t="str">
        <f t="shared" si="6"/>
        <v/>
      </c>
    </row>
    <row r="28" spans="1:27" x14ac:dyDescent="0.25">
      <c r="A28" t="str">
        <f t="shared" si="7"/>
        <v/>
      </c>
      <c r="T28" t="str">
        <f t="shared" si="1"/>
        <v/>
      </c>
      <c r="U28" t="str">
        <f t="shared" si="8"/>
        <v/>
      </c>
      <c r="V28" t="str">
        <f t="shared" si="2"/>
        <v/>
      </c>
      <c r="W28" t="str">
        <f t="shared" si="3"/>
        <v/>
      </c>
      <c r="Y28" t="str">
        <f t="shared" si="4"/>
        <v/>
      </c>
      <c r="Z28" t="str">
        <f t="shared" si="5"/>
        <v/>
      </c>
      <c r="AA28" t="str">
        <f t="shared" si="6"/>
        <v/>
      </c>
    </row>
    <row r="29" spans="1:27" x14ac:dyDescent="0.25">
      <c r="A29" t="str">
        <f t="shared" si="7"/>
        <v/>
      </c>
      <c r="T29" t="str">
        <f t="shared" si="1"/>
        <v/>
      </c>
      <c r="U29" t="str">
        <f t="shared" si="8"/>
        <v/>
      </c>
      <c r="V29" t="str">
        <f t="shared" si="2"/>
        <v/>
      </c>
      <c r="W29" t="str">
        <f t="shared" si="3"/>
        <v/>
      </c>
      <c r="Y29" t="str">
        <f t="shared" si="4"/>
        <v/>
      </c>
      <c r="Z29" t="str">
        <f t="shared" si="5"/>
        <v/>
      </c>
      <c r="AA29" t="str">
        <f t="shared" si="6"/>
        <v/>
      </c>
    </row>
    <row r="30" spans="1:27" x14ac:dyDescent="0.25">
      <c r="A30" t="str">
        <f t="shared" si="7"/>
        <v/>
      </c>
      <c r="T30" t="str">
        <f t="shared" si="1"/>
        <v/>
      </c>
      <c r="U30" t="str">
        <f t="shared" si="8"/>
        <v/>
      </c>
      <c r="V30" t="str">
        <f t="shared" si="2"/>
        <v/>
      </c>
      <c r="W30" t="str">
        <f t="shared" si="3"/>
        <v/>
      </c>
      <c r="Y30" t="str">
        <f t="shared" si="4"/>
        <v/>
      </c>
      <c r="Z30" t="str">
        <f t="shared" si="5"/>
        <v/>
      </c>
      <c r="AA30" t="str">
        <f t="shared" si="6"/>
        <v/>
      </c>
    </row>
    <row r="31" spans="1:27" x14ac:dyDescent="0.25">
      <c r="A31" t="str">
        <f t="shared" si="7"/>
        <v/>
      </c>
      <c r="T31" t="str">
        <f t="shared" si="1"/>
        <v/>
      </c>
      <c r="U31" t="str">
        <f t="shared" si="8"/>
        <v/>
      </c>
      <c r="V31" t="str">
        <f t="shared" si="2"/>
        <v/>
      </c>
      <c r="W31" t="str">
        <f t="shared" si="3"/>
        <v/>
      </c>
      <c r="Y31" t="str">
        <f t="shared" si="4"/>
        <v/>
      </c>
      <c r="Z31" t="str">
        <f t="shared" si="5"/>
        <v/>
      </c>
      <c r="AA31" t="str">
        <f t="shared" si="6"/>
        <v/>
      </c>
    </row>
    <row r="32" spans="1:27" x14ac:dyDescent="0.25">
      <c r="A32" t="str">
        <f t="shared" si="7"/>
        <v/>
      </c>
      <c r="T32" t="str">
        <f t="shared" si="1"/>
        <v/>
      </c>
      <c r="U32" t="str">
        <f t="shared" si="8"/>
        <v/>
      </c>
      <c r="V32" t="str">
        <f t="shared" si="2"/>
        <v/>
      </c>
      <c r="W32" t="str">
        <f t="shared" si="3"/>
        <v/>
      </c>
      <c r="Y32" t="str">
        <f t="shared" si="4"/>
        <v/>
      </c>
      <c r="Z32" t="str">
        <f t="shared" si="5"/>
        <v/>
      </c>
      <c r="AA32" t="str">
        <f t="shared" si="6"/>
        <v/>
      </c>
    </row>
    <row r="33" spans="1:27" x14ac:dyDescent="0.25">
      <c r="A33" t="str">
        <f t="shared" si="7"/>
        <v/>
      </c>
      <c r="T33" t="str">
        <f t="shared" si="1"/>
        <v/>
      </c>
      <c r="U33" t="str">
        <f t="shared" si="8"/>
        <v/>
      </c>
      <c r="V33" t="str">
        <f t="shared" si="2"/>
        <v/>
      </c>
      <c r="W33" t="str">
        <f t="shared" si="3"/>
        <v/>
      </c>
      <c r="Y33" t="str">
        <f t="shared" si="4"/>
        <v/>
      </c>
      <c r="Z33" t="str">
        <f t="shared" si="5"/>
        <v/>
      </c>
      <c r="AA33" t="str">
        <f t="shared" si="6"/>
        <v/>
      </c>
    </row>
    <row r="34" spans="1:27" x14ac:dyDescent="0.25">
      <c r="A34" t="str">
        <f t="shared" si="7"/>
        <v/>
      </c>
      <c r="T34" t="str">
        <f t="shared" si="1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Y34" t="str">
        <f t="shared" si="4"/>
        <v/>
      </c>
      <c r="Z34" t="str">
        <f t="shared" si="5"/>
        <v/>
      </c>
      <c r="AA34" t="str">
        <f t="shared" si="6"/>
        <v/>
      </c>
    </row>
    <row r="35" spans="1:27" x14ac:dyDescent="0.25">
      <c r="A35" t="str">
        <f t="shared" si="7"/>
        <v/>
      </c>
      <c r="T35" t="str">
        <f t="shared" si="1"/>
        <v/>
      </c>
      <c r="U35" t="str">
        <f t="shared" si="8"/>
        <v/>
      </c>
      <c r="V35" t="str">
        <f t="shared" si="2"/>
        <v/>
      </c>
      <c r="W35" t="str">
        <f t="shared" si="3"/>
        <v/>
      </c>
      <c r="Y35" t="str">
        <f t="shared" si="4"/>
        <v/>
      </c>
      <c r="Z35" t="str">
        <f t="shared" si="5"/>
        <v/>
      </c>
      <c r="AA35" t="str">
        <f t="shared" si="6"/>
        <v/>
      </c>
    </row>
    <row r="36" spans="1:27" x14ac:dyDescent="0.25">
      <c r="A36" t="str">
        <f t="shared" si="7"/>
        <v/>
      </c>
      <c r="T36" t="str">
        <f t="shared" si="1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Y36" t="str">
        <f t="shared" si="4"/>
        <v/>
      </c>
      <c r="Z36" t="str">
        <f t="shared" si="5"/>
        <v/>
      </c>
      <c r="AA36" t="str">
        <f t="shared" si="6"/>
        <v/>
      </c>
    </row>
    <row r="37" spans="1:27" x14ac:dyDescent="0.25">
      <c r="A37" t="str">
        <f t="shared" si="7"/>
        <v/>
      </c>
      <c r="T37" t="str">
        <f t="shared" si="1"/>
        <v/>
      </c>
      <c r="U37" t="str">
        <f t="shared" si="8"/>
        <v/>
      </c>
      <c r="V37" t="str">
        <f t="shared" si="2"/>
        <v/>
      </c>
      <c r="W37" t="str">
        <f t="shared" si="3"/>
        <v/>
      </c>
      <c r="Y37" t="str">
        <f t="shared" si="4"/>
        <v/>
      </c>
      <c r="Z37" t="str">
        <f t="shared" si="5"/>
        <v/>
      </c>
      <c r="AA37" t="str">
        <f t="shared" si="6"/>
        <v/>
      </c>
    </row>
    <row r="38" spans="1:27" x14ac:dyDescent="0.25">
      <c r="A38" t="str">
        <f t="shared" si="7"/>
        <v/>
      </c>
      <c r="T38" t="str">
        <f t="shared" si="1"/>
        <v/>
      </c>
      <c r="U38" t="str">
        <f t="shared" si="8"/>
        <v/>
      </c>
      <c r="V38" t="str">
        <f t="shared" si="2"/>
        <v/>
      </c>
      <c r="W38" t="str">
        <f t="shared" si="3"/>
        <v/>
      </c>
      <c r="Y38" t="str">
        <f t="shared" si="4"/>
        <v/>
      </c>
      <c r="Z38" t="str">
        <f t="shared" si="5"/>
        <v/>
      </c>
      <c r="AA38" t="str">
        <f t="shared" si="6"/>
        <v/>
      </c>
    </row>
    <row r="39" spans="1:27" x14ac:dyDescent="0.25">
      <c r="A39" t="str">
        <f t="shared" si="7"/>
        <v/>
      </c>
      <c r="T39" t="str">
        <f t="shared" si="1"/>
        <v/>
      </c>
      <c r="U39" t="str">
        <f t="shared" si="8"/>
        <v/>
      </c>
      <c r="V39" t="str">
        <f t="shared" si="2"/>
        <v/>
      </c>
      <c r="W39" t="str">
        <f t="shared" si="3"/>
        <v/>
      </c>
      <c r="Y39" t="str">
        <f t="shared" si="4"/>
        <v/>
      </c>
      <c r="Z39" t="str">
        <f t="shared" si="5"/>
        <v/>
      </c>
      <c r="AA39" t="str">
        <f t="shared" si="6"/>
        <v/>
      </c>
    </row>
    <row r="40" spans="1:27" x14ac:dyDescent="0.25">
      <c r="A40" t="str">
        <f t="shared" si="7"/>
        <v/>
      </c>
      <c r="T40" t="str">
        <f t="shared" si="1"/>
        <v/>
      </c>
      <c r="U40" t="str">
        <f t="shared" si="8"/>
        <v/>
      </c>
      <c r="V40" t="str">
        <f t="shared" si="2"/>
        <v/>
      </c>
      <c r="W40" t="str">
        <f t="shared" si="3"/>
        <v/>
      </c>
      <c r="Y40" t="str">
        <f>IF($A40="","",$B$1)</f>
        <v/>
      </c>
      <c r="Z40" t="str">
        <f>IF($A40="","",$C$1)</f>
        <v/>
      </c>
      <c r="AA40" t="str">
        <f>IF($A40="","",$A$1)</f>
        <v/>
      </c>
    </row>
    <row r="41" spans="1:27" x14ac:dyDescent="0.25">
      <c r="A41" t="str">
        <f t="shared" si="7"/>
        <v/>
      </c>
      <c r="T41" t="str">
        <f t="shared" si="1"/>
        <v/>
      </c>
      <c r="U41" t="str">
        <f t="shared" si="8"/>
        <v/>
      </c>
      <c r="V41" t="str">
        <f t="shared" si="2"/>
        <v/>
      </c>
      <c r="W41" t="str">
        <f t="shared" si="3"/>
        <v/>
      </c>
      <c r="Y41" t="str">
        <f t="shared" si="4"/>
        <v/>
      </c>
      <c r="Z41" t="str">
        <f t="shared" si="5"/>
        <v/>
      </c>
      <c r="AA41" t="str">
        <f t="shared" si="6"/>
        <v/>
      </c>
    </row>
  </sheetData>
  <mergeCells count="4">
    <mergeCell ref="I7:K7"/>
    <mergeCell ref="L7:N7"/>
    <mergeCell ref="I8:K8"/>
    <mergeCell ref="L8:N8"/>
  </mergeCells>
  <conditionalFormatting sqref="T1:T1048576 V1:W1048576">
    <cfRule type="containsText" dxfId="2" priority="5" operator="containsText" text="Puuttuu">
      <formula>NOT(ISERROR(SEARCH("Puuttuu",T1)))</formula>
    </cfRule>
  </conditionalFormatting>
  <conditionalFormatting sqref="U1:U1048576">
    <cfRule type="containsText" dxfId="1" priority="1" operator="containsText" text="po">
      <formula>NOT(ISERROR(SEARCH("po",U1)))</formula>
    </cfRule>
    <cfRule type="containsText" dxfId="0" priority="2" operator="containsText" text="Puuttu">
      <formula>NOT(ISERROR(SEARCH("Puuttu",U1)))</formula>
    </cfRule>
  </conditionalFormatting>
  <hyperlinks>
    <hyperlink ref="B2" location="Etusivu!A1" display="Etusivu" xr:uid="{D72FF45E-9D39-4698-94B0-BD4BA7C292D1}"/>
    <hyperlink ref="I5" location="ikäsarjat!A1" display="Ikäsarjat" xr:uid="{F0723EFA-8394-483F-8BEA-887990E4B3D3}"/>
  </hyperlink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B6703F8-D5E1-47D2-AF1D-0EC60E0756BD}">
          <x14:formula1>
            <xm:f>ikäsarjat!$D$3:$D$8</xm:f>
          </x14:formula1>
          <xm:sqref>M11:M41 Q42:Q46</xm:sqref>
        </x14:dataValidation>
        <x14:dataValidation type="list" allowBlank="1" showInputMessage="1" showErrorMessage="1" xr:uid="{964E678E-EDB0-45CF-9A65-063C7798D875}">
          <x14:formula1>
            <xm:f>ikäsarjat!$A$3:$A$15</xm:f>
          </x14:formula1>
          <xm:sqref>L11:L41 P42:P46</xm:sqref>
        </x14:dataValidation>
        <x14:dataValidation type="list" allowBlank="1" showInputMessage="1" showErrorMessage="1" xr:uid="{32E99BA2-546E-4815-8EC9-05BA5A876A72}">
          <x14:formula1>
            <xm:f>ikäsarjat!$J$3:$J$8</xm:f>
          </x14:formula1>
          <xm:sqref>N42:N46 J11:J41</xm:sqref>
        </x14:dataValidation>
        <x14:dataValidation type="list" allowBlank="1" showInputMessage="1" showErrorMessage="1" xr:uid="{B4F27C4F-AA75-407C-8A39-F1E7C506F330}">
          <x14:formula1>
            <xm:f>ikäsarjat!$G$3:$G$15</xm:f>
          </x14:formula1>
          <xm:sqref>M42:M46 I11:I41</xm:sqref>
        </x14:dataValidation>
        <x14:dataValidation type="list" allowBlank="1" showInputMessage="1" showErrorMessage="1" xr:uid="{1055B115-18BB-4D13-81AC-BFDBEB94742E}">
          <x14:formula1>
            <xm:f>Sarvot!#REF!</xm:f>
          </x14:formula1>
          <xm:sqref>E41</xm:sqref>
        </x14:dataValidation>
        <x14:dataValidation type="list" allowBlank="1" showInputMessage="1" showErrorMessage="1" xr:uid="{21F2E776-7150-4C37-AE26-5BE34355236E}">
          <x14:formula1>
            <xm:f>Sarvot!$A$2:$A$24</xm:f>
          </x14:formula1>
          <xm:sqref>E11:E40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3EEBC-F3CB-4FD1-94BC-807D286190D0}">
  <sheetPr codeName="Taul8"/>
  <dimension ref="A1:Q67"/>
  <sheetViews>
    <sheetView workbookViewId="0">
      <pane ySplit="3" topLeftCell="A16" activePane="bottomLeft" state="frozen"/>
      <selection pane="bottomLeft" activeCell="A5" sqref="A5:A40"/>
    </sheetView>
  </sheetViews>
  <sheetFormatPr defaultRowHeight="15" x14ac:dyDescent="0.25"/>
  <cols>
    <col min="1" max="1" width="34" customWidth="1"/>
    <col min="2" max="2" width="35.5703125" bestFit="1" customWidth="1"/>
    <col min="3" max="4" width="34.42578125" bestFit="1" customWidth="1"/>
    <col min="5" max="5" width="39.42578125" bestFit="1" customWidth="1"/>
    <col min="6" max="6" width="35.7109375" bestFit="1" customWidth="1"/>
    <col min="7" max="7" width="57.28515625" bestFit="1" customWidth="1"/>
    <col min="8" max="8" width="34" bestFit="1" customWidth="1"/>
    <col min="9" max="9" width="42.7109375" bestFit="1" customWidth="1"/>
    <col min="10" max="10" width="36.85546875" bestFit="1" customWidth="1"/>
    <col min="11" max="11" width="35.7109375" bestFit="1" customWidth="1"/>
    <col min="12" max="12" width="36.5703125" bestFit="1" customWidth="1"/>
    <col min="13" max="13" width="25.7109375" bestFit="1" customWidth="1"/>
    <col min="14" max="14" width="36.140625" bestFit="1" customWidth="1"/>
    <col min="16" max="16" width="44.85546875" bestFit="1" customWidth="1"/>
  </cols>
  <sheetData>
    <row r="1" spans="1:17" x14ac:dyDescent="0.25">
      <c r="A1" s="6" t="s">
        <v>770</v>
      </c>
    </row>
    <row r="2" spans="1:17" s="4" customFormat="1" x14ac:dyDescent="0.25">
      <c r="A2" s="4">
        <v>1180</v>
      </c>
      <c r="B2" s="4">
        <v>1012</v>
      </c>
      <c r="C2" s="4">
        <v>1025</v>
      </c>
      <c r="D2" s="4">
        <v>1038</v>
      </c>
      <c r="E2" s="4">
        <v>1041</v>
      </c>
      <c r="F2" s="4">
        <v>1054</v>
      </c>
      <c r="G2" s="4">
        <v>1067</v>
      </c>
      <c r="H2" s="4">
        <v>1070</v>
      </c>
      <c r="I2" s="4">
        <v>1083</v>
      </c>
      <c r="J2" s="4">
        <v>1096</v>
      </c>
      <c r="K2" s="4">
        <v>1106</v>
      </c>
      <c r="L2" s="4">
        <v>1119</v>
      </c>
      <c r="M2" s="4">
        <v>1122</v>
      </c>
      <c r="N2" s="4">
        <v>1135</v>
      </c>
      <c r="O2" s="4">
        <v>1148</v>
      </c>
      <c r="P2" s="4">
        <v>1151</v>
      </c>
      <c r="Q2" s="4">
        <v>1164</v>
      </c>
    </row>
    <row r="3" spans="1:17" x14ac:dyDescent="0.25">
      <c r="A3" t="s">
        <v>708</v>
      </c>
      <c r="B3" t="s">
        <v>84</v>
      </c>
      <c r="C3" t="s">
        <v>94</v>
      </c>
      <c r="D3" t="s">
        <v>102</v>
      </c>
      <c r="E3" t="s">
        <v>98</v>
      </c>
      <c r="F3" t="s">
        <v>92</v>
      </c>
      <c r="G3" t="s">
        <v>82</v>
      </c>
      <c r="H3" t="s">
        <v>104</v>
      </c>
      <c r="I3" t="s">
        <v>137</v>
      </c>
      <c r="J3" t="s">
        <v>78</v>
      </c>
      <c r="K3" t="s">
        <v>90</v>
      </c>
      <c r="L3" t="s">
        <v>100</v>
      </c>
      <c r="M3" t="s">
        <v>88</v>
      </c>
      <c r="N3" t="s">
        <v>80</v>
      </c>
      <c r="O3" t="s">
        <v>74</v>
      </c>
      <c r="P3" t="s">
        <v>70</v>
      </c>
      <c r="Q3" t="s">
        <v>72</v>
      </c>
    </row>
    <row r="4" spans="1:17" x14ac:dyDescent="0.25">
      <c r="A4" t="s">
        <v>797</v>
      </c>
      <c r="B4" t="str">
        <f>"Muu-"&amp;B3</f>
        <v>Muu-Etelä-Karjala</v>
      </c>
      <c r="C4" t="str">
        <f t="shared" ref="C4:Q4" si="0">"Muu-"&amp;C3</f>
        <v>Muu-Etelä-Pohjanmaa</v>
      </c>
      <c r="D4" t="str">
        <f t="shared" si="0"/>
        <v>Muu-Kainuu</v>
      </c>
      <c r="E4" t="str">
        <f t="shared" si="0"/>
        <v>Muu-Keski-Pohjanmaa</v>
      </c>
      <c r="F4" t="str">
        <f t="shared" si="0"/>
        <v>Muu-Keski-Suomi</v>
      </c>
      <c r="G4" t="str">
        <f t="shared" si="0"/>
        <v>Muu-Kymenlaakso</v>
      </c>
      <c r="H4" t="str">
        <f t="shared" si="0"/>
        <v>Muu-Lappi</v>
      </c>
      <c r="I4" t="str">
        <f t="shared" si="0"/>
        <v>Muu-Opiskelijain Reserviupseeripiiri ry</v>
      </c>
      <c r="J4" t="str">
        <f t="shared" si="0"/>
        <v>Muu-Pirkanmaa</v>
      </c>
      <c r="K4" t="str">
        <f t="shared" si="0"/>
        <v>Muu-Pohjois-Karjala</v>
      </c>
      <c r="L4" t="str">
        <f t="shared" si="0"/>
        <v>Muu-Pohjois-Pohjanmaa</v>
      </c>
      <c r="M4" t="str">
        <f t="shared" si="0"/>
        <v>Muu-Pohjois-Savo</v>
      </c>
      <c r="N4" t="str">
        <f t="shared" si="0"/>
        <v>Muu-Päijät-Häme</v>
      </c>
      <c r="O4" t="str">
        <f t="shared" si="0"/>
        <v>Muu-Satakunta</v>
      </c>
      <c r="P4" t="str">
        <f t="shared" si="0"/>
        <v>Muu-Uusimaa</v>
      </c>
      <c r="Q4" t="str">
        <f t="shared" si="0"/>
        <v>Muu-Varsinais-Suomi</v>
      </c>
    </row>
    <row r="5" spans="1:17" x14ac:dyDescent="0.25">
      <c r="A5" t="s">
        <v>799</v>
      </c>
      <c r="B5" t="s">
        <v>387</v>
      </c>
      <c r="C5" t="s">
        <v>405</v>
      </c>
      <c r="D5" t="s">
        <v>390</v>
      </c>
      <c r="E5" t="s">
        <v>391</v>
      </c>
      <c r="F5" t="s">
        <v>148</v>
      </c>
      <c r="G5" t="s">
        <v>393</v>
      </c>
      <c r="H5" t="s">
        <v>394</v>
      </c>
      <c r="I5" t="s">
        <v>151</v>
      </c>
      <c r="J5" t="s">
        <v>412</v>
      </c>
      <c r="K5" t="s">
        <v>62</v>
      </c>
      <c r="L5" t="s">
        <v>396</v>
      </c>
      <c r="M5" t="s">
        <v>397</v>
      </c>
      <c r="N5" t="s">
        <v>398</v>
      </c>
      <c r="O5" t="s">
        <v>399</v>
      </c>
      <c r="P5" t="s">
        <v>389</v>
      </c>
      <c r="Q5" t="s">
        <v>420</v>
      </c>
    </row>
    <row r="6" spans="1:17" x14ac:dyDescent="0.25">
      <c r="A6" t="s">
        <v>386</v>
      </c>
      <c r="B6" t="s">
        <v>404</v>
      </c>
      <c r="C6" t="s">
        <v>144</v>
      </c>
      <c r="D6" t="s">
        <v>146</v>
      </c>
      <c r="E6" t="s">
        <v>147</v>
      </c>
      <c r="F6" t="s">
        <v>409</v>
      </c>
      <c r="G6" t="s">
        <v>149</v>
      </c>
      <c r="H6" t="s">
        <v>150</v>
      </c>
      <c r="I6" t="s">
        <v>165</v>
      </c>
      <c r="J6" t="s">
        <v>152</v>
      </c>
      <c r="K6" t="s">
        <v>413</v>
      </c>
      <c r="L6" t="s">
        <v>154</v>
      </c>
      <c r="M6" t="s">
        <v>155</v>
      </c>
      <c r="N6" t="s">
        <v>416</v>
      </c>
      <c r="O6" t="s">
        <v>417</v>
      </c>
      <c r="P6" t="s">
        <v>401</v>
      </c>
      <c r="Q6" t="s">
        <v>438</v>
      </c>
    </row>
    <row r="7" spans="1:17" x14ac:dyDescent="0.25">
      <c r="A7" t="s">
        <v>800</v>
      </c>
      <c r="B7" t="s">
        <v>143</v>
      </c>
      <c r="C7" t="s">
        <v>423</v>
      </c>
      <c r="D7" t="s">
        <v>407</v>
      </c>
      <c r="E7" t="s">
        <v>408</v>
      </c>
      <c r="F7" t="s">
        <v>427</v>
      </c>
      <c r="G7" t="s">
        <v>163</v>
      </c>
      <c r="H7" t="s">
        <v>411</v>
      </c>
      <c r="I7" t="s">
        <v>178</v>
      </c>
      <c r="J7" t="s">
        <v>430</v>
      </c>
      <c r="K7" t="s">
        <v>709</v>
      </c>
      <c r="L7" t="s">
        <v>414</v>
      </c>
      <c r="M7" t="s">
        <v>415</v>
      </c>
      <c r="N7" t="s">
        <v>434</v>
      </c>
      <c r="O7" t="s">
        <v>435</v>
      </c>
      <c r="P7" t="s">
        <v>145</v>
      </c>
      <c r="Q7" t="s">
        <v>456</v>
      </c>
    </row>
    <row r="8" spans="1:17" x14ac:dyDescent="0.25">
      <c r="A8" t="s">
        <v>801</v>
      </c>
      <c r="B8" t="s">
        <v>422</v>
      </c>
      <c r="C8" t="s">
        <v>158</v>
      </c>
      <c r="D8" t="s">
        <v>160</v>
      </c>
      <c r="E8" t="s">
        <v>426</v>
      </c>
      <c r="F8" t="s">
        <v>162</v>
      </c>
      <c r="G8" t="s">
        <v>410</v>
      </c>
      <c r="H8" t="s">
        <v>164</v>
      </c>
      <c r="I8" t="s">
        <v>192</v>
      </c>
      <c r="J8" t="s">
        <v>166</v>
      </c>
      <c r="K8" t="s">
        <v>431</v>
      </c>
      <c r="L8" t="s">
        <v>167</v>
      </c>
      <c r="M8" t="s">
        <v>433</v>
      </c>
      <c r="N8" t="s">
        <v>452</v>
      </c>
      <c r="O8" t="s">
        <v>453</v>
      </c>
      <c r="P8" t="s">
        <v>406</v>
      </c>
      <c r="Q8" t="s">
        <v>474</v>
      </c>
    </row>
    <row r="9" spans="1:17" x14ac:dyDescent="0.25">
      <c r="A9" t="s">
        <v>421</v>
      </c>
      <c r="B9" t="s">
        <v>157</v>
      </c>
      <c r="C9" t="s">
        <v>441</v>
      </c>
      <c r="D9" t="s">
        <v>425</v>
      </c>
      <c r="E9" t="s">
        <v>161</v>
      </c>
      <c r="F9" t="s">
        <v>175</v>
      </c>
      <c r="G9" t="s">
        <v>176</v>
      </c>
      <c r="H9" t="s">
        <v>177</v>
      </c>
      <c r="I9" t="s">
        <v>206</v>
      </c>
      <c r="J9" t="s">
        <v>448</v>
      </c>
      <c r="K9" t="s">
        <v>153</v>
      </c>
      <c r="L9" t="s">
        <v>432</v>
      </c>
      <c r="M9" t="s">
        <v>451</v>
      </c>
      <c r="N9" t="s">
        <v>470</v>
      </c>
      <c r="O9" t="s">
        <v>471</v>
      </c>
      <c r="P9" t="s">
        <v>419</v>
      </c>
      <c r="Q9" t="s">
        <v>492</v>
      </c>
    </row>
    <row r="10" spans="1:17" x14ac:dyDescent="0.25">
      <c r="A10" t="s">
        <v>439</v>
      </c>
      <c r="B10" t="s">
        <v>440</v>
      </c>
      <c r="C10" t="s">
        <v>171</v>
      </c>
      <c r="D10" t="s">
        <v>173</v>
      </c>
      <c r="E10" t="s">
        <v>174</v>
      </c>
      <c r="F10" t="s">
        <v>463</v>
      </c>
      <c r="G10" t="s">
        <v>428</v>
      </c>
      <c r="H10" t="s">
        <v>429</v>
      </c>
      <c r="I10" t="s">
        <v>137</v>
      </c>
      <c r="J10" t="s">
        <v>179</v>
      </c>
      <c r="K10" t="s">
        <v>449</v>
      </c>
      <c r="L10" t="s">
        <v>181</v>
      </c>
      <c r="M10" t="s">
        <v>469</v>
      </c>
      <c r="N10" t="s">
        <v>488</v>
      </c>
      <c r="O10" t="s">
        <v>489</v>
      </c>
      <c r="P10" t="s">
        <v>437</v>
      </c>
      <c r="Q10" t="s">
        <v>510</v>
      </c>
    </row>
    <row r="11" spans="1:17" x14ac:dyDescent="0.25">
      <c r="A11" t="s">
        <v>802</v>
      </c>
      <c r="B11" t="s">
        <v>170</v>
      </c>
      <c r="C11" t="s">
        <v>459</v>
      </c>
      <c r="D11" t="s">
        <v>443</v>
      </c>
      <c r="E11" t="s">
        <v>462</v>
      </c>
      <c r="F11" t="s">
        <v>189</v>
      </c>
      <c r="G11" t="s">
        <v>190</v>
      </c>
      <c r="H11" t="s">
        <v>191</v>
      </c>
      <c r="I11" t="s">
        <v>220</v>
      </c>
      <c r="J11" t="s">
        <v>466</v>
      </c>
      <c r="K11" t="s">
        <v>40</v>
      </c>
      <c r="L11" t="s">
        <v>450</v>
      </c>
      <c r="M11" t="s">
        <v>168</v>
      </c>
      <c r="N11" t="s">
        <v>506</v>
      </c>
      <c r="O11" t="s">
        <v>507</v>
      </c>
      <c r="P11" t="s">
        <v>159</v>
      </c>
      <c r="Q11" t="s">
        <v>528</v>
      </c>
    </row>
    <row r="12" spans="1:17" x14ac:dyDescent="0.25">
      <c r="A12" t="s">
        <v>457</v>
      </c>
      <c r="B12" t="s">
        <v>458</v>
      </c>
      <c r="C12" t="s">
        <v>185</v>
      </c>
      <c r="D12" t="s">
        <v>187</v>
      </c>
      <c r="E12" t="s">
        <v>188</v>
      </c>
      <c r="F12" t="s">
        <v>481</v>
      </c>
      <c r="G12" t="s">
        <v>446</v>
      </c>
      <c r="H12" t="s">
        <v>205</v>
      </c>
      <c r="I12" t="s">
        <v>234</v>
      </c>
      <c r="J12" t="s">
        <v>193</v>
      </c>
      <c r="K12" t="s">
        <v>467</v>
      </c>
      <c r="L12" t="s">
        <v>195</v>
      </c>
      <c r="M12" t="s">
        <v>487</v>
      </c>
      <c r="N12" t="s">
        <v>524</v>
      </c>
      <c r="O12" t="s">
        <v>525</v>
      </c>
      <c r="P12" t="s">
        <v>424</v>
      </c>
      <c r="Q12" t="s">
        <v>545</v>
      </c>
    </row>
    <row r="13" spans="1:17" x14ac:dyDescent="0.25">
      <c r="A13" t="s">
        <v>803</v>
      </c>
      <c r="B13" t="s">
        <v>476</v>
      </c>
      <c r="C13" t="s">
        <v>477</v>
      </c>
      <c r="D13" t="s">
        <v>461</v>
      </c>
      <c r="E13" t="s">
        <v>480</v>
      </c>
      <c r="F13" t="s">
        <v>445</v>
      </c>
      <c r="G13" t="s">
        <v>464</v>
      </c>
      <c r="H13" t="s">
        <v>447</v>
      </c>
      <c r="I13" t="s">
        <v>248</v>
      </c>
      <c r="J13" t="s">
        <v>484</v>
      </c>
      <c r="K13" t="s">
        <v>180</v>
      </c>
      <c r="L13" t="s">
        <v>468</v>
      </c>
      <c r="M13" t="s">
        <v>182</v>
      </c>
      <c r="O13" t="s">
        <v>542</v>
      </c>
      <c r="P13" t="s">
        <v>442</v>
      </c>
      <c r="Q13" t="s">
        <v>562</v>
      </c>
    </row>
    <row r="14" spans="1:17" x14ac:dyDescent="0.25">
      <c r="A14" t="s">
        <v>475</v>
      </c>
      <c r="B14" t="s">
        <v>184</v>
      </c>
      <c r="C14" t="s">
        <v>199</v>
      </c>
      <c r="D14" t="s">
        <v>201</v>
      </c>
      <c r="E14" t="s">
        <v>202</v>
      </c>
      <c r="F14" t="s">
        <v>203</v>
      </c>
      <c r="G14" t="s">
        <v>204</v>
      </c>
      <c r="H14" t="s">
        <v>219</v>
      </c>
      <c r="I14" t="s">
        <v>261</v>
      </c>
      <c r="J14" t="s">
        <v>207</v>
      </c>
      <c r="K14" t="s">
        <v>485</v>
      </c>
      <c r="L14" t="s">
        <v>209</v>
      </c>
      <c r="M14" t="s">
        <v>196</v>
      </c>
      <c r="O14" t="s">
        <v>559</v>
      </c>
      <c r="P14" t="s">
        <v>172</v>
      </c>
      <c r="Q14" t="s">
        <v>578</v>
      </c>
    </row>
    <row r="15" spans="1:17" x14ac:dyDescent="0.25">
      <c r="A15" t="s">
        <v>403</v>
      </c>
      <c r="B15" t="s">
        <v>494</v>
      </c>
      <c r="C15" t="s">
        <v>213</v>
      </c>
      <c r="D15" t="s">
        <v>479</v>
      </c>
      <c r="E15" t="s">
        <v>444</v>
      </c>
      <c r="F15" t="s">
        <v>217</v>
      </c>
      <c r="G15" t="s">
        <v>482</v>
      </c>
      <c r="H15" t="s">
        <v>465</v>
      </c>
      <c r="I15" t="s">
        <v>274</v>
      </c>
      <c r="J15" t="s">
        <v>520</v>
      </c>
      <c r="K15" t="s">
        <v>194</v>
      </c>
      <c r="L15" t="s">
        <v>486</v>
      </c>
      <c r="M15" t="s">
        <v>505</v>
      </c>
      <c r="O15" t="s">
        <v>575</v>
      </c>
      <c r="P15" t="s">
        <v>460</v>
      </c>
      <c r="Q15" t="s">
        <v>594</v>
      </c>
    </row>
    <row r="16" spans="1:17" x14ac:dyDescent="0.25">
      <c r="A16" t="s">
        <v>804</v>
      </c>
      <c r="B16" t="s">
        <v>198</v>
      </c>
      <c r="C16" t="s">
        <v>495</v>
      </c>
      <c r="D16" t="s">
        <v>215</v>
      </c>
      <c r="E16" t="s">
        <v>216</v>
      </c>
      <c r="F16" t="s">
        <v>499</v>
      </c>
      <c r="G16" t="s">
        <v>218</v>
      </c>
      <c r="H16" t="s">
        <v>233</v>
      </c>
      <c r="J16" t="s">
        <v>538</v>
      </c>
      <c r="K16" t="s">
        <v>503</v>
      </c>
      <c r="L16" t="s">
        <v>223</v>
      </c>
      <c r="M16" t="s">
        <v>210</v>
      </c>
      <c r="O16" t="s">
        <v>591</v>
      </c>
      <c r="P16" t="s">
        <v>186</v>
      </c>
      <c r="Q16" t="s">
        <v>609</v>
      </c>
    </row>
    <row r="17" spans="1:17" x14ac:dyDescent="0.25">
      <c r="A17" t="s">
        <v>815</v>
      </c>
      <c r="B17" t="s">
        <v>512</v>
      </c>
      <c r="C17" t="s">
        <v>513</v>
      </c>
      <c r="D17" t="s">
        <v>497</v>
      </c>
      <c r="E17" t="s">
        <v>498</v>
      </c>
      <c r="F17" t="s">
        <v>231</v>
      </c>
      <c r="G17" t="s">
        <v>500</v>
      </c>
      <c r="H17" t="s">
        <v>247</v>
      </c>
      <c r="J17" t="s">
        <v>221</v>
      </c>
      <c r="K17" t="s">
        <v>521</v>
      </c>
      <c r="L17" t="s">
        <v>504</v>
      </c>
      <c r="M17" t="s">
        <v>523</v>
      </c>
      <c r="O17" t="s">
        <v>606</v>
      </c>
      <c r="P17" t="s">
        <v>200</v>
      </c>
      <c r="Q17" t="s">
        <v>623</v>
      </c>
    </row>
    <row r="18" spans="1:17" x14ac:dyDescent="0.25">
      <c r="A18" t="s">
        <v>805</v>
      </c>
      <c r="B18" t="s">
        <v>212</v>
      </c>
      <c r="C18" t="s">
        <v>227</v>
      </c>
      <c r="D18" t="s">
        <v>515</v>
      </c>
      <c r="E18" t="s">
        <v>230</v>
      </c>
      <c r="F18" t="s">
        <v>517</v>
      </c>
      <c r="G18" t="s">
        <v>232</v>
      </c>
      <c r="H18" t="s">
        <v>260</v>
      </c>
      <c r="J18" t="s">
        <v>502</v>
      </c>
      <c r="K18" t="s">
        <v>208</v>
      </c>
      <c r="L18" t="s">
        <v>522</v>
      </c>
      <c r="M18" t="s">
        <v>224</v>
      </c>
      <c r="O18" t="s">
        <v>634</v>
      </c>
      <c r="P18" t="s">
        <v>214</v>
      </c>
      <c r="Q18" t="s">
        <v>637</v>
      </c>
    </row>
    <row r="19" spans="1:17" x14ac:dyDescent="0.25">
      <c r="A19" t="s">
        <v>511</v>
      </c>
      <c r="B19" t="s">
        <v>530</v>
      </c>
      <c r="C19" t="s">
        <v>531</v>
      </c>
      <c r="D19" t="s">
        <v>229</v>
      </c>
      <c r="E19" t="s">
        <v>516</v>
      </c>
      <c r="F19" t="s">
        <v>245</v>
      </c>
      <c r="G19" t="s">
        <v>518</v>
      </c>
      <c r="H19" t="s">
        <v>483</v>
      </c>
      <c r="J19" t="s">
        <v>235</v>
      </c>
      <c r="K19" t="s">
        <v>539</v>
      </c>
      <c r="L19" t="s">
        <v>237</v>
      </c>
      <c r="M19" t="s">
        <v>541</v>
      </c>
      <c r="O19" t="s">
        <v>620</v>
      </c>
      <c r="P19" t="s">
        <v>228</v>
      </c>
      <c r="Q19" t="s">
        <v>650</v>
      </c>
    </row>
    <row r="20" spans="1:17" x14ac:dyDescent="0.25">
      <c r="A20" t="s">
        <v>806</v>
      </c>
      <c r="B20" t="s">
        <v>226</v>
      </c>
      <c r="C20" t="s">
        <v>548</v>
      </c>
      <c r="D20" t="s">
        <v>533</v>
      </c>
      <c r="E20" t="s">
        <v>244</v>
      </c>
      <c r="F20" t="s">
        <v>535</v>
      </c>
      <c r="G20" t="s">
        <v>246</v>
      </c>
      <c r="H20" t="s">
        <v>273</v>
      </c>
      <c r="J20" t="s">
        <v>249</v>
      </c>
      <c r="K20" t="s">
        <v>222</v>
      </c>
      <c r="L20" t="s">
        <v>540</v>
      </c>
      <c r="M20" t="s">
        <v>238</v>
      </c>
      <c r="O20" t="s">
        <v>647</v>
      </c>
      <c r="P20" t="s">
        <v>242</v>
      </c>
      <c r="Q20" t="s">
        <v>660</v>
      </c>
    </row>
    <row r="21" spans="1:17" x14ac:dyDescent="0.25">
      <c r="A21" t="s">
        <v>807</v>
      </c>
      <c r="B21" t="s">
        <v>547</v>
      </c>
      <c r="C21" t="s">
        <v>565</v>
      </c>
      <c r="D21" t="s">
        <v>243</v>
      </c>
      <c r="E21" t="s">
        <v>534</v>
      </c>
      <c r="F21" t="s">
        <v>552</v>
      </c>
      <c r="G21" t="s">
        <v>536</v>
      </c>
      <c r="H21" t="s">
        <v>501</v>
      </c>
      <c r="J21" t="s">
        <v>571</v>
      </c>
      <c r="K21" t="s">
        <v>556</v>
      </c>
      <c r="L21" t="s">
        <v>251</v>
      </c>
      <c r="M21" t="s">
        <v>558</v>
      </c>
      <c r="P21" t="s">
        <v>256</v>
      </c>
      <c r="Q21" t="s">
        <v>670</v>
      </c>
    </row>
    <row r="22" spans="1:17" x14ac:dyDescent="0.25">
      <c r="A22" t="s">
        <v>529</v>
      </c>
      <c r="B22" t="s">
        <v>240</v>
      </c>
      <c r="C22" t="s">
        <v>581</v>
      </c>
      <c r="D22" t="s">
        <v>550</v>
      </c>
      <c r="E22" t="s">
        <v>551</v>
      </c>
      <c r="F22" t="s">
        <v>258</v>
      </c>
      <c r="G22" t="s">
        <v>135</v>
      </c>
      <c r="H22" t="s">
        <v>286</v>
      </c>
      <c r="J22" t="s">
        <v>262</v>
      </c>
      <c r="K22" t="s">
        <v>236</v>
      </c>
      <c r="L22" t="s">
        <v>264</v>
      </c>
      <c r="M22" t="s">
        <v>252</v>
      </c>
      <c r="P22" t="s">
        <v>269</v>
      </c>
      <c r="Q22" t="s">
        <v>678</v>
      </c>
    </row>
    <row r="23" spans="1:17" x14ac:dyDescent="0.25">
      <c r="A23" t="s">
        <v>546</v>
      </c>
      <c r="B23" t="s">
        <v>564</v>
      </c>
      <c r="C23" t="s">
        <v>241</v>
      </c>
      <c r="E23" t="s">
        <v>257</v>
      </c>
      <c r="F23" t="s">
        <v>568</v>
      </c>
      <c r="G23" t="s">
        <v>553</v>
      </c>
      <c r="H23" t="s">
        <v>519</v>
      </c>
      <c r="J23" t="s">
        <v>555</v>
      </c>
      <c r="K23" t="s">
        <v>572</v>
      </c>
      <c r="L23" t="s">
        <v>557</v>
      </c>
      <c r="M23" t="s">
        <v>574</v>
      </c>
      <c r="P23" t="s">
        <v>282</v>
      </c>
      <c r="Q23" t="s">
        <v>685</v>
      </c>
    </row>
    <row r="24" spans="1:17" x14ac:dyDescent="0.25">
      <c r="A24" t="s">
        <v>808</v>
      </c>
      <c r="B24" t="s">
        <v>254</v>
      </c>
      <c r="C24" t="s">
        <v>597</v>
      </c>
      <c r="E24" t="s">
        <v>270</v>
      </c>
      <c r="F24" t="s">
        <v>271</v>
      </c>
      <c r="G24" t="s">
        <v>259</v>
      </c>
      <c r="H24" t="s">
        <v>297</v>
      </c>
      <c r="J24" t="s">
        <v>275</v>
      </c>
      <c r="K24" t="s">
        <v>250</v>
      </c>
      <c r="L24" t="s">
        <v>277</v>
      </c>
      <c r="M24" t="s">
        <v>590</v>
      </c>
      <c r="P24" t="s">
        <v>293</v>
      </c>
      <c r="Q24" t="s">
        <v>689</v>
      </c>
    </row>
    <row r="25" spans="1:17" x14ac:dyDescent="0.25">
      <c r="A25" t="s">
        <v>563</v>
      </c>
      <c r="B25" t="s">
        <v>580</v>
      </c>
      <c r="C25" t="s">
        <v>255</v>
      </c>
      <c r="E25" t="s">
        <v>567</v>
      </c>
      <c r="F25" t="s">
        <v>584</v>
      </c>
      <c r="G25" t="s">
        <v>569</v>
      </c>
      <c r="H25" t="s">
        <v>537</v>
      </c>
      <c r="J25" t="s">
        <v>587</v>
      </c>
      <c r="K25" t="s">
        <v>588</v>
      </c>
      <c r="L25" t="s">
        <v>573</v>
      </c>
      <c r="M25" t="s">
        <v>265</v>
      </c>
      <c r="P25" t="s">
        <v>478</v>
      </c>
      <c r="Q25" t="s">
        <v>693</v>
      </c>
    </row>
    <row r="26" spans="1:17" x14ac:dyDescent="0.25">
      <c r="A26" t="s">
        <v>809</v>
      </c>
      <c r="B26" t="s">
        <v>267</v>
      </c>
      <c r="C26" t="s">
        <v>611</v>
      </c>
      <c r="E26" t="s">
        <v>283</v>
      </c>
      <c r="F26" t="s">
        <v>284</v>
      </c>
      <c r="G26" t="s">
        <v>272</v>
      </c>
      <c r="H26" t="s">
        <v>307</v>
      </c>
      <c r="J26" t="s">
        <v>287</v>
      </c>
      <c r="K26" t="s">
        <v>263</v>
      </c>
      <c r="L26" t="s">
        <v>289</v>
      </c>
      <c r="M26" t="s">
        <v>605</v>
      </c>
      <c r="P26" t="s">
        <v>496</v>
      </c>
      <c r="Q26" t="s">
        <v>697</v>
      </c>
    </row>
    <row r="27" spans="1:17" x14ac:dyDescent="0.25">
      <c r="A27" t="s">
        <v>579</v>
      </c>
      <c r="B27" t="s">
        <v>596</v>
      </c>
      <c r="C27" t="s">
        <v>268</v>
      </c>
      <c r="E27" t="s">
        <v>294</v>
      </c>
      <c r="F27" t="s">
        <v>295</v>
      </c>
      <c r="G27" t="s">
        <v>585</v>
      </c>
      <c r="H27" t="s">
        <v>554</v>
      </c>
      <c r="J27" t="s">
        <v>602</v>
      </c>
      <c r="K27" t="s">
        <v>603</v>
      </c>
      <c r="L27" t="s">
        <v>589</v>
      </c>
      <c r="M27" t="s">
        <v>278</v>
      </c>
      <c r="P27" t="s">
        <v>455</v>
      </c>
      <c r="Q27" t="s">
        <v>402</v>
      </c>
    </row>
    <row r="28" spans="1:17" x14ac:dyDescent="0.25">
      <c r="A28" t="s">
        <v>595</v>
      </c>
      <c r="B28" t="s">
        <v>280</v>
      </c>
      <c r="C28" t="s">
        <v>625</v>
      </c>
      <c r="E28" t="s">
        <v>305</v>
      </c>
      <c r="F28" t="s">
        <v>599</v>
      </c>
      <c r="G28" t="s">
        <v>285</v>
      </c>
      <c r="H28" t="s">
        <v>316</v>
      </c>
      <c r="J28" t="s">
        <v>298</v>
      </c>
      <c r="K28" t="s">
        <v>276</v>
      </c>
      <c r="L28" t="s">
        <v>300</v>
      </c>
      <c r="M28" t="s">
        <v>290</v>
      </c>
      <c r="P28" t="s">
        <v>514</v>
      </c>
    </row>
    <row r="29" spans="1:17" x14ac:dyDescent="0.25">
      <c r="A29" t="s">
        <v>810</v>
      </c>
      <c r="C29" t="s">
        <v>281</v>
      </c>
      <c r="E29" t="s">
        <v>583</v>
      </c>
      <c r="F29" t="s">
        <v>306</v>
      </c>
      <c r="G29" t="s">
        <v>600</v>
      </c>
      <c r="H29" t="s">
        <v>570</v>
      </c>
      <c r="J29" t="s">
        <v>630</v>
      </c>
      <c r="K29" t="s">
        <v>617</v>
      </c>
      <c r="L29" t="s">
        <v>604</v>
      </c>
      <c r="M29" t="s">
        <v>619</v>
      </c>
      <c r="P29" t="s">
        <v>304</v>
      </c>
    </row>
    <row r="30" spans="1:17" x14ac:dyDescent="0.25">
      <c r="A30" t="s">
        <v>610</v>
      </c>
      <c r="C30" t="s">
        <v>639</v>
      </c>
      <c r="F30" t="s">
        <v>315</v>
      </c>
      <c r="G30" t="s">
        <v>614</v>
      </c>
      <c r="H30" t="s">
        <v>325</v>
      </c>
      <c r="J30" t="s">
        <v>308</v>
      </c>
      <c r="K30" t="s">
        <v>288</v>
      </c>
      <c r="L30" t="s">
        <v>618</v>
      </c>
      <c r="M30" t="s">
        <v>301</v>
      </c>
      <c r="P30" t="s">
        <v>473</v>
      </c>
    </row>
    <row r="31" spans="1:17" x14ac:dyDescent="0.25">
      <c r="A31" t="s">
        <v>811</v>
      </c>
      <c r="C31" t="s">
        <v>292</v>
      </c>
      <c r="F31" t="s">
        <v>613</v>
      </c>
      <c r="G31" t="s">
        <v>296</v>
      </c>
      <c r="H31" t="s">
        <v>586</v>
      </c>
      <c r="J31" t="s">
        <v>643</v>
      </c>
      <c r="K31" t="s">
        <v>631</v>
      </c>
      <c r="L31" t="s">
        <v>632</v>
      </c>
      <c r="M31" t="s">
        <v>633</v>
      </c>
      <c r="P31" t="s">
        <v>314</v>
      </c>
    </row>
    <row r="32" spans="1:17" x14ac:dyDescent="0.25">
      <c r="A32" t="s">
        <v>624</v>
      </c>
      <c r="C32" t="s">
        <v>652</v>
      </c>
      <c r="F32" t="s">
        <v>627</v>
      </c>
      <c r="G32" t="s">
        <v>628</v>
      </c>
      <c r="H32" t="s">
        <v>334</v>
      </c>
      <c r="J32" t="s">
        <v>317</v>
      </c>
      <c r="K32" t="s">
        <v>644</v>
      </c>
      <c r="L32" t="s">
        <v>645</v>
      </c>
      <c r="M32" t="s">
        <v>311</v>
      </c>
      <c r="P32" t="s">
        <v>491</v>
      </c>
    </row>
    <row r="33" spans="1:16" x14ac:dyDescent="0.25">
      <c r="A33" t="s">
        <v>638</v>
      </c>
      <c r="C33" t="s">
        <v>662</v>
      </c>
      <c r="F33" t="s">
        <v>324</v>
      </c>
      <c r="H33" t="s">
        <v>601</v>
      </c>
      <c r="J33" t="s">
        <v>655</v>
      </c>
      <c r="K33" t="s">
        <v>299</v>
      </c>
      <c r="L33" t="s">
        <v>657</v>
      </c>
      <c r="M33" t="s">
        <v>646</v>
      </c>
      <c r="P33" t="s">
        <v>323</v>
      </c>
    </row>
    <row r="34" spans="1:16" x14ac:dyDescent="0.25">
      <c r="A34" t="s">
        <v>651</v>
      </c>
      <c r="C34" t="s">
        <v>303</v>
      </c>
      <c r="F34" t="s">
        <v>641</v>
      </c>
      <c r="H34" t="s">
        <v>340</v>
      </c>
      <c r="J34" t="s">
        <v>616</v>
      </c>
      <c r="K34" t="s">
        <v>656</v>
      </c>
      <c r="L34" t="s">
        <v>310</v>
      </c>
      <c r="M34" t="s">
        <v>658</v>
      </c>
      <c r="P34" t="s">
        <v>509</v>
      </c>
    </row>
    <row r="35" spans="1:16" x14ac:dyDescent="0.25">
      <c r="A35" t="s">
        <v>812</v>
      </c>
      <c r="C35" t="s">
        <v>672</v>
      </c>
      <c r="F35" t="s">
        <v>333</v>
      </c>
      <c r="H35" t="s">
        <v>615</v>
      </c>
      <c r="J35" t="s">
        <v>326</v>
      </c>
      <c r="K35" t="s">
        <v>309</v>
      </c>
      <c r="L35" t="s">
        <v>667</v>
      </c>
      <c r="M35" t="s">
        <v>320</v>
      </c>
      <c r="P35" t="s">
        <v>527</v>
      </c>
    </row>
    <row r="36" spans="1:16" x14ac:dyDescent="0.25">
      <c r="A36" t="s">
        <v>816</v>
      </c>
      <c r="C36" t="s">
        <v>313</v>
      </c>
      <c r="F36" t="s">
        <v>654</v>
      </c>
      <c r="H36" t="s">
        <v>346</v>
      </c>
      <c r="J36" t="s">
        <v>665</v>
      </c>
      <c r="K36" t="s">
        <v>318</v>
      </c>
      <c r="L36" t="s">
        <v>319</v>
      </c>
      <c r="M36" t="s">
        <v>668</v>
      </c>
      <c r="P36" t="s">
        <v>532</v>
      </c>
    </row>
    <row r="37" spans="1:16" x14ac:dyDescent="0.25">
      <c r="A37" t="s">
        <v>813</v>
      </c>
      <c r="C37" t="s">
        <v>680</v>
      </c>
      <c r="F37" t="s">
        <v>339</v>
      </c>
      <c r="H37" t="s">
        <v>629</v>
      </c>
      <c r="J37" t="s">
        <v>335</v>
      </c>
      <c r="K37" t="s">
        <v>327</v>
      </c>
      <c r="L37" t="s">
        <v>676</v>
      </c>
      <c r="M37" t="s">
        <v>329</v>
      </c>
      <c r="P37" t="s">
        <v>544</v>
      </c>
    </row>
    <row r="38" spans="1:16" x14ac:dyDescent="0.25">
      <c r="A38" t="s">
        <v>817</v>
      </c>
      <c r="C38" t="s">
        <v>686</v>
      </c>
      <c r="F38" t="s">
        <v>664</v>
      </c>
      <c r="H38" t="s">
        <v>352</v>
      </c>
      <c r="J38" t="s">
        <v>341</v>
      </c>
      <c r="K38" t="s">
        <v>666</v>
      </c>
      <c r="L38" t="s">
        <v>683</v>
      </c>
      <c r="M38" t="s">
        <v>677</v>
      </c>
      <c r="P38" t="s">
        <v>561</v>
      </c>
    </row>
    <row r="39" spans="1:16" x14ac:dyDescent="0.25">
      <c r="A39" t="s">
        <v>814</v>
      </c>
      <c r="C39" t="s">
        <v>322</v>
      </c>
      <c r="F39" t="s">
        <v>345</v>
      </c>
      <c r="H39" t="s">
        <v>642</v>
      </c>
      <c r="J39" t="s">
        <v>675</v>
      </c>
      <c r="L39" t="s">
        <v>688</v>
      </c>
      <c r="M39" t="s">
        <v>336</v>
      </c>
      <c r="P39" t="s">
        <v>549</v>
      </c>
    </row>
    <row r="40" spans="1:16" x14ac:dyDescent="0.25">
      <c r="A40" t="s">
        <v>818</v>
      </c>
      <c r="C40" t="s">
        <v>690</v>
      </c>
      <c r="F40" t="s">
        <v>351</v>
      </c>
      <c r="H40" t="s">
        <v>357</v>
      </c>
      <c r="J40" t="s">
        <v>347</v>
      </c>
      <c r="L40" t="s">
        <v>692</v>
      </c>
      <c r="M40" t="s">
        <v>684</v>
      </c>
      <c r="P40" t="s">
        <v>332</v>
      </c>
    </row>
    <row r="41" spans="1:16" x14ac:dyDescent="0.25">
      <c r="C41" t="s">
        <v>694</v>
      </c>
      <c r="F41" t="s">
        <v>674</v>
      </c>
      <c r="J41" t="s">
        <v>682</v>
      </c>
      <c r="L41" t="s">
        <v>696</v>
      </c>
      <c r="M41" t="s">
        <v>342</v>
      </c>
      <c r="P41" t="s">
        <v>566</v>
      </c>
    </row>
    <row r="42" spans="1:16" x14ac:dyDescent="0.25">
      <c r="C42" t="s">
        <v>331</v>
      </c>
      <c r="F42" t="s">
        <v>356</v>
      </c>
      <c r="J42" t="s">
        <v>687</v>
      </c>
      <c r="L42" t="s">
        <v>700</v>
      </c>
      <c r="M42" t="s">
        <v>348</v>
      </c>
      <c r="P42" t="s">
        <v>338</v>
      </c>
    </row>
    <row r="43" spans="1:16" x14ac:dyDescent="0.25">
      <c r="C43" t="s">
        <v>337</v>
      </c>
      <c r="F43" t="s">
        <v>392</v>
      </c>
      <c r="J43" t="s">
        <v>691</v>
      </c>
      <c r="L43" t="s">
        <v>328</v>
      </c>
      <c r="P43" t="s">
        <v>593</v>
      </c>
    </row>
    <row r="44" spans="1:16" x14ac:dyDescent="0.25">
      <c r="C44" t="s">
        <v>698</v>
      </c>
      <c r="F44" t="s">
        <v>361</v>
      </c>
      <c r="J44" t="s">
        <v>353</v>
      </c>
      <c r="P44" t="s">
        <v>577</v>
      </c>
    </row>
    <row r="45" spans="1:16" x14ac:dyDescent="0.25">
      <c r="C45" t="s">
        <v>701</v>
      </c>
      <c r="J45" t="s">
        <v>695</v>
      </c>
      <c r="P45" t="s">
        <v>608</v>
      </c>
    </row>
    <row r="46" spans="1:16" x14ac:dyDescent="0.25">
      <c r="C46" t="s">
        <v>704</v>
      </c>
      <c r="J46" t="s">
        <v>699</v>
      </c>
      <c r="P46" t="s">
        <v>622</v>
      </c>
    </row>
    <row r="47" spans="1:16" x14ac:dyDescent="0.25">
      <c r="C47" t="s">
        <v>343</v>
      </c>
      <c r="J47" t="s">
        <v>358</v>
      </c>
      <c r="P47" t="s">
        <v>582</v>
      </c>
    </row>
    <row r="48" spans="1:16" x14ac:dyDescent="0.25">
      <c r="C48" t="s">
        <v>703</v>
      </c>
      <c r="J48" t="s">
        <v>702</v>
      </c>
      <c r="P48" t="s">
        <v>344</v>
      </c>
    </row>
    <row r="49" spans="3:16" x14ac:dyDescent="0.25">
      <c r="C49" t="s">
        <v>705</v>
      </c>
      <c r="J49" t="s">
        <v>362</v>
      </c>
      <c r="P49" t="s">
        <v>598</v>
      </c>
    </row>
    <row r="50" spans="3:16" x14ac:dyDescent="0.25">
      <c r="C50" t="s">
        <v>349</v>
      </c>
      <c r="J50" t="s">
        <v>395</v>
      </c>
      <c r="P50" t="s">
        <v>350</v>
      </c>
    </row>
    <row r="51" spans="3:16" x14ac:dyDescent="0.25">
      <c r="C51" t="s">
        <v>706</v>
      </c>
      <c r="P51" t="s">
        <v>636</v>
      </c>
    </row>
    <row r="52" spans="3:16" x14ac:dyDescent="0.25">
      <c r="C52" t="s">
        <v>354</v>
      </c>
      <c r="P52" t="s">
        <v>355</v>
      </c>
    </row>
    <row r="53" spans="3:16" x14ac:dyDescent="0.25">
      <c r="C53" t="s">
        <v>388</v>
      </c>
      <c r="P53" t="s">
        <v>360</v>
      </c>
    </row>
    <row r="54" spans="3:16" x14ac:dyDescent="0.25">
      <c r="C54" t="s">
        <v>359</v>
      </c>
      <c r="P54" t="s">
        <v>363</v>
      </c>
    </row>
    <row r="55" spans="3:16" x14ac:dyDescent="0.25">
      <c r="P55" t="s">
        <v>649</v>
      </c>
    </row>
    <row r="56" spans="3:16" x14ac:dyDescent="0.25">
      <c r="P56" t="s">
        <v>612</v>
      </c>
    </row>
    <row r="57" spans="3:16" x14ac:dyDescent="0.25">
      <c r="P57" t="s">
        <v>364</v>
      </c>
    </row>
    <row r="58" spans="3:16" x14ac:dyDescent="0.25">
      <c r="P58" t="s">
        <v>626</v>
      </c>
    </row>
    <row r="59" spans="3:16" x14ac:dyDescent="0.25">
      <c r="P59" t="s">
        <v>640</v>
      </c>
    </row>
    <row r="60" spans="3:16" x14ac:dyDescent="0.25">
      <c r="P60" t="s">
        <v>365</v>
      </c>
    </row>
    <row r="61" spans="3:16" x14ac:dyDescent="0.25">
      <c r="P61" t="s">
        <v>659</v>
      </c>
    </row>
    <row r="62" spans="3:16" x14ac:dyDescent="0.25">
      <c r="P62" t="s">
        <v>366</v>
      </c>
    </row>
    <row r="63" spans="3:16" x14ac:dyDescent="0.25">
      <c r="P63" t="s">
        <v>653</v>
      </c>
    </row>
    <row r="64" spans="3:16" x14ac:dyDescent="0.25">
      <c r="P64" t="s">
        <v>673</v>
      </c>
    </row>
    <row r="65" spans="16:16" x14ac:dyDescent="0.25">
      <c r="P65" t="s">
        <v>669</v>
      </c>
    </row>
    <row r="66" spans="16:16" x14ac:dyDescent="0.25">
      <c r="P66" t="s">
        <v>663</v>
      </c>
    </row>
    <row r="67" spans="16:16" x14ac:dyDescent="0.25">
      <c r="P67" t="s">
        <v>681</v>
      </c>
    </row>
  </sheetData>
  <sortState xmlns:xlrd2="http://schemas.microsoft.com/office/spreadsheetml/2017/richdata2" ref="A5:A40">
    <sortCondition ref="A5:A40"/>
  </sortState>
  <hyperlinks>
    <hyperlink ref="A1" location="Etusivu!A1" display="Takaisin Etusivulle, josta siirry takaisin Piirisi välilehdelle" xr:uid="{03CEF434-9D6B-4FD1-A706-C810C66D5637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96FF-2510-49F5-A1E4-3B0FC22F6BF8}">
  <dimension ref="A3:B22"/>
  <sheetViews>
    <sheetView workbookViewId="0">
      <selection activeCell="B3" sqref="B3:B22"/>
    </sheetView>
  </sheetViews>
  <sheetFormatPr defaultRowHeight="15" x14ac:dyDescent="0.25"/>
  <cols>
    <col min="2" max="2" width="41" bestFit="1" customWidth="1"/>
  </cols>
  <sheetData>
    <row r="3" spans="1:2" x14ac:dyDescent="0.25">
      <c r="A3">
        <v>1</v>
      </c>
      <c r="B3" t="s">
        <v>386</v>
      </c>
    </row>
    <row r="4" spans="1:2" x14ac:dyDescent="0.25">
      <c r="A4">
        <v>2</v>
      </c>
      <c r="B4" t="s">
        <v>403</v>
      </c>
    </row>
    <row r="5" spans="1:2" x14ac:dyDescent="0.25">
      <c r="A5">
        <v>3</v>
      </c>
      <c r="B5" t="s">
        <v>421</v>
      </c>
    </row>
    <row r="6" spans="1:2" x14ac:dyDescent="0.25">
      <c r="A6">
        <v>4</v>
      </c>
      <c r="B6" t="s">
        <v>439</v>
      </c>
    </row>
    <row r="7" spans="1:2" x14ac:dyDescent="0.25">
      <c r="A7">
        <v>5</v>
      </c>
      <c r="B7" t="s">
        <v>457</v>
      </c>
    </row>
    <row r="8" spans="1:2" x14ac:dyDescent="0.25">
      <c r="A8">
        <v>6</v>
      </c>
      <c r="B8" t="s">
        <v>475</v>
      </c>
    </row>
    <row r="9" spans="1:2" x14ac:dyDescent="0.25">
      <c r="A9">
        <v>7</v>
      </c>
      <c r="B9" t="s">
        <v>815</v>
      </c>
    </row>
    <row r="10" spans="1:2" x14ac:dyDescent="0.25">
      <c r="A10">
        <v>8</v>
      </c>
      <c r="B10" t="s">
        <v>511</v>
      </c>
    </row>
    <row r="11" spans="1:2" x14ac:dyDescent="0.25">
      <c r="A11">
        <v>9</v>
      </c>
      <c r="B11" t="s">
        <v>529</v>
      </c>
    </row>
    <row r="12" spans="1:2" x14ac:dyDescent="0.25">
      <c r="A12">
        <v>10</v>
      </c>
      <c r="B12" t="s">
        <v>546</v>
      </c>
    </row>
    <row r="13" spans="1:2" x14ac:dyDescent="0.25">
      <c r="A13">
        <v>11</v>
      </c>
      <c r="B13" t="s">
        <v>563</v>
      </c>
    </row>
    <row r="14" spans="1:2" x14ac:dyDescent="0.25">
      <c r="A14">
        <v>12</v>
      </c>
      <c r="B14" t="s">
        <v>579</v>
      </c>
    </row>
    <row r="15" spans="1:2" x14ac:dyDescent="0.25">
      <c r="A15">
        <v>13</v>
      </c>
      <c r="B15" t="s">
        <v>595</v>
      </c>
    </row>
    <row r="16" spans="1:2" x14ac:dyDescent="0.25">
      <c r="A16">
        <v>14</v>
      </c>
      <c r="B16" t="s">
        <v>610</v>
      </c>
    </row>
    <row r="17" spans="1:2" x14ac:dyDescent="0.25">
      <c r="A17">
        <v>15</v>
      </c>
      <c r="B17" t="s">
        <v>624</v>
      </c>
    </row>
    <row r="18" spans="1:2" x14ac:dyDescent="0.25">
      <c r="A18">
        <v>16</v>
      </c>
      <c r="B18" t="s">
        <v>638</v>
      </c>
    </row>
    <row r="19" spans="1:2" x14ac:dyDescent="0.25">
      <c r="A19">
        <v>17</v>
      </c>
      <c r="B19" t="s">
        <v>651</v>
      </c>
    </row>
    <row r="20" spans="1:2" x14ac:dyDescent="0.25">
      <c r="A20">
        <v>18</v>
      </c>
      <c r="B20" t="s">
        <v>816</v>
      </c>
    </row>
    <row r="21" spans="1:2" x14ac:dyDescent="0.25">
      <c r="A21">
        <v>19</v>
      </c>
      <c r="B21" t="s">
        <v>817</v>
      </c>
    </row>
    <row r="22" spans="1:2" x14ac:dyDescent="0.25">
      <c r="A22">
        <v>20</v>
      </c>
      <c r="B22" t="s">
        <v>818</v>
      </c>
    </row>
  </sheetData>
  <sortState xmlns:xlrd2="http://schemas.microsoft.com/office/spreadsheetml/2017/richdata2" ref="A3:B22">
    <sortCondition ref="A3:A22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1"/>
  <dimension ref="A1:B24"/>
  <sheetViews>
    <sheetView workbookViewId="0"/>
  </sheetViews>
  <sheetFormatPr defaultRowHeight="15" x14ac:dyDescent="0.25"/>
  <sheetData>
    <row r="1" spans="1:2" x14ac:dyDescent="0.25">
      <c r="A1" s="6" t="s">
        <v>770</v>
      </c>
    </row>
    <row r="2" spans="1:2" x14ac:dyDescent="0.25">
      <c r="A2" t="s">
        <v>56</v>
      </c>
      <c r="B2">
        <v>0</v>
      </c>
    </row>
    <row r="3" spans="1:2" x14ac:dyDescent="0.25">
      <c r="A3" t="s">
        <v>42</v>
      </c>
      <c r="B3">
        <v>1</v>
      </c>
    </row>
    <row r="4" spans="1:2" x14ac:dyDescent="0.25">
      <c r="A4" t="s">
        <v>57</v>
      </c>
      <c r="B4">
        <v>1</v>
      </c>
    </row>
    <row r="5" spans="1:2" x14ac:dyDescent="0.25">
      <c r="A5" t="s">
        <v>58</v>
      </c>
      <c r="B5">
        <v>1</v>
      </c>
    </row>
    <row r="6" spans="1:2" x14ac:dyDescent="0.25">
      <c r="A6" t="s">
        <v>760</v>
      </c>
      <c r="B6">
        <v>1</v>
      </c>
    </row>
    <row r="7" spans="1:2" x14ac:dyDescent="0.25">
      <c r="A7" t="s">
        <v>761</v>
      </c>
      <c r="B7">
        <v>1</v>
      </c>
    </row>
    <row r="8" spans="1:2" x14ac:dyDescent="0.25">
      <c r="A8" t="s">
        <v>762</v>
      </c>
      <c r="B8">
        <v>1</v>
      </c>
    </row>
    <row r="9" spans="1:2" x14ac:dyDescent="0.25">
      <c r="A9" t="s">
        <v>43</v>
      </c>
      <c r="B9">
        <v>2</v>
      </c>
    </row>
    <row r="10" spans="1:2" x14ac:dyDescent="0.25">
      <c r="A10" t="s">
        <v>59</v>
      </c>
      <c r="B10">
        <v>2</v>
      </c>
    </row>
    <row r="11" spans="1:2" x14ac:dyDescent="0.25">
      <c r="A11" t="s">
        <v>759</v>
      </c>
      <c r="B11">
        <v>3</v>
      </c>
    </row>
    <row r="12" spans="1:2" x14ac:dyDescent="0.25">
      <c r="A12" t="s">
        <v>44</v>
      </c>
      <c r="B12">
        <v>4</v>
      </c>
    </row>
    <row r="13" spans="1:2" x14ac:dyDescent="0.25">
      <c r="A13" t="s">
        <v>45</v>
      </c>
      <c r="B13">
        <v>5</v>
      </c>
    </row>
    <row r="14" spans="1:2" x14ac:dyDescent="0.25">
      <c r="A14" t="s">
        <v>46</v>
      </c>
      <c r="B14">
        <v>6</v>
      </c>
    </row>
    <row r="15" spans="1:2" x14ac:dyDescent="0.25">
      <c r="A15" t="s">
        <v>47</v>
      </c>
      <c r="B15">
        <v>7</v>
      </c>
    </row>
    <row r="16" spans="1:2" x14ac:dyDescent="0.25">
      <c r="A16" t="s">
        <v>48</v>
      </c>
      <c r="B16">
        <v>8</v>
      </c>
    </row>
    <row r="17" spans="1:2" x14ac:dyDescent="0.25">
      <c r="A17" t="s">
        <v>49</v>
      </c>
      <c r="B17">
        <v>9</v>
      </c>
    </row>
    <row r="18" spans="1:2" x14ac:dyDescent="0.25">
      <c r="A18" t="s">
        <v>50</v>
      </c>
      <c r="B18">
        <v>10</v>
      </c>
    </row>
    <row r="19" spans="1:2" x14ac:dyDescent="0.25">
      <c r="A19" t="s">
        <v>51</v>
      </c>
      <c r="B19">
        <v>11</v>
      </c>
    </row>
    <row r="20" spans="1:2" x14ac:dyDescent="0.25">
      <c r="A20" t="s">
        <v>52</v>
      </c>
      <c r="B20">
        <v>12</v>
      </c>
    </row>
    <row r="21" spans="1:2" x14ac:dyDescent="0.25">
      <c r="A21" t="s">
        <v>53</v>
      </c>
      <c r="B21">
        <v>13</v>
      </c>
    </row>
    <row r="22" spans="1:2" x14ac:dyDescent="0.25">
      <c r="A22" t="s">
        <v>54</v>
      </c>
      <c r="B22">
        <v>14</v>
      </c>
    </row>
    <row r="23" spans="1:2" x14ac:dyDescent="0.25">
      <c r="A23" t="s">
        <v>55</v>
      </c>
      <c r="B23">
        <v>15</v>
      </c>
    </row>
    <row r="24" spans="1:2" x14ac:dyDescent="0.25">
      <c r="A24" t="s">
        <v>65</v>
      </c>
      <c r="B24">
        <v>16</v>
      </c>
    </row>
  </sheetData>
  <sortState xmlns:xlrd2="http://schemas.microsoft.com/office/spreadsheetml/2017/richdata2" ref="E2:F23">
    <sortCondition ref="E2:E23"/>
  </sortState>
  <hyperlinks>
    <hyperlink ref="A1" location="Etusivu!A1" display="Takaisin Etusivulle, josta siirry takaisin Piirisi välilehdelle" xr:uid="{3E2D59F2-2933-47EF-8486-4573F7FFBFFC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2117-A2D9-414E-9592-3769A75567AC}">
  <sheetPr codeName="Taul3"/>
  <dimension ref="A1:K28"/>
  <sheetViews>
    <sheetView workbookViewId="0">
      <selection activeCell="A3" sqref="A3:A15"/>
    </sheetView>
  </sheetViews>
  <sheetFormatPr defaultRowHeight="15" x14ac:dyDescent="0.25"/>
  <sheetData>
    <row r="1" spans="1:11" x14ac:dyDescent="0.25">
      <c r="A1" s="6" t="s">
        <v>770</v>
      </c>
    </row>
    <row r="2" spans="1:11" x14ac:dyDescent="0.25">
      <c r="A2" t="s">
        <v>107</v>
      </c>
      <c r="B2" t="s">
        <v>113</v>
      </c>
      <c r="D2" t="s">
        <v>122</v>
      </c>
      <c r="E2" t="s">
        <v>113</v>
      </c>
      <c r="G2" t="s">
        <v>126</v>
      </c>
      <c r="H2" t="s">
        <v>113</v>
      </c>
      <c r="J2" t="s">
        <v>122</v>
      </c>
      <c r="K2" t="s">
        <v>113</v>
      </c>
    </row>
    <row r="3" spans="1:11" x14ac:dyDescent="0.25">
      <c r="A3" t="s">
        <v>108</v>
      </c>
      <c r="B3">
        <v>8</v>
      </c>
      <c r="D3" t="s">
        <v>120</v>
      </c>
      <c r="E3">
        <v>1</v>
      </c>
      <c r="G3" t="s">
        <v>108</v>
      </c>
      <c r="H3">
        <v>10</v>
      </c>
      <c r="J3" t="s">
        <v>120</v>
      </c>
      <c r="K3">
        <v>1</v>
      </c>
    </row>
    <row r="4" spans="1:11" x14ac:dyDescent="0.25">
      <c r="A4" t="s">
        <v>109</v>
      </c>
      <c r="B4">
        <v>8</v>
      </c>
      <c r="D4" t="s">
        <v>108</v>
      </c>
      <c r="E4">
        <v>1</v>
      </c>
      <c r="G4" t="s">
        <v>109</v>
      </c>
      <c r="H4">
        <v>10</v>
      </c>
      <c r="J4" t="s">
        <v>108</v>
      </c>
      <c r="K4">
        <v>1</v>
      </c>
    </row>
    <row r="5" spans="1:11" x14ac:dyDescent="0.25">
      <c r="A5" t="s">
        <v>110</v>
      </c>
      <c r="B5">
        <v>8</v>
      </c>
      <c r="D5" t="s">
        <v>119</v>
      </c>
      <c r="E5">
        <v>1</v>
      </c>
      <c r="G5" t="s">
        <v>110</v>
      </c>
      <c r="H5">
        <v>10</v>
      </c>
      <c r="J5" t="s">
        <v>119</v>
      </c>
      <c r="K5">
        <v>1</v>
      </c>
    </row>
    <row r="6" spans="1:11" x14ac:dyDescent="0.25">
      <c r="A6" t="s">
        <v>111</v>
      </c>
      <c r="B6">
        <v>8</v>
      </c>
      <c r="D6" t="s">
        <v>123</v>
      </c>
      <c r="E6">
        <v>1</v>
      </c>
      <c r="G6" t="s">
        <v>111</v>
      </c>
      <c r="H6">
        <v>10</v>
      </c>
      <c r="J6" t="s">
        <v>123</v>
      </c>
      <c r="K6">
        <v>1</v>
      </c>
    </row>
    <row r="7" spans="1:11" x14ac:dyDescent="0.25">
      <c r="A7" t="s">
        <v>112</v>
      </c>
      <c r="B7">
        <v>8</v>
      </c>
      <c r="D7" t="s">
        <v>124</v>
      </c>
      <c r="E7">
        <v>1</v>
      </c>
      <c r="G7" t="s">
        <v>112</v>
      </c>
      <c r="H7">
        <v>10</v>
      </c>
      <c r="J7" t="s">
        <v>124</v>
      </c>
      <c r="K7">
        <v>1</v>
      </c>
    </row>
    <row r="8" spans="1:11" x14ac:dyDescent="0.25">
      <c r="A8" t="s">
        <v>114</v>
      </c>
      <c r="B8">
        <v>6</v>
      </c>
      <c r="D8" t="s">
        <v>125</v>
      </c>
      <c r="E8">
        <v>1</v>
      </c>
      <c r="G8" t="s">
        <v>114</v>
      </c>
      <c r="H8">
        <v>7</v>
      </c>
      <c r="J8" t="s">
        <v>125</v>
      </c>
      <c r="K8">
        <v>1</v>
      </c>
    </row>
    <row r="9" spans="1:11" x14ac:dyDescent="0.25">
      <c r="A9" t="s">
        <v>115</v>
      </c>
      <c r="B9">
        <v>6</v>
      </c>
      <c r="G9" t="s">
        <v>115</v>
      </c>
      <c r="H9">
        <v>7</v>
      </c>
    </row>
    <row r="10" spans="1:11" x14ac:dyDescent="0.25">
      <c r="A10" t="s">
        <v>116</v>
      </c>
      <c r="B10">
        <v>6</v>
      </c>
      <c r="G10" t="s">
        <v>116</v>
      </c>
      <c r="H10">
        <v>7</v>
      </c>
    </row>
    <row r="11" spans="1:11" x14ac:dyDescent="0.25">
      <c r="A11" t="s">
        <v>117</v>
      </c>
      <c r="B11">
        <v>6</v>
      </c>
      <c r="G11" t="s">
        <v>117</v>
      </c>
      <c r="H11">
        <v>5</v>
      </c>
    </row>
    <row r="12" spans="1:11" x14ac:dyDescent="0.25">
      <c r="A12" t="s">
        <v>118</v>
      </c>
      <c r="B12">
        <v>6</v>
      </c>
      <c r="G12" t="s">
        <v>118</v>
      </c>
      <c r="H12">
        <v>5</v>
      </c>
    </row>
    <row r="13" spans="1:11" x14ac:dyDescent="0.25">
      <c r="A13" t="s">
        <v>119</v>
      </c>
      <c r="B13">
        <v>6</v>
      </c>
      <c r="G13" t="s">
        <v>119</v>
      </c>
      <c r="H13">
        <v>5</v>
      </c>
    </row>
    <row r="14" spans="1:11" x14ac:dyDescent="0.25">
      <c r="A14" t="s">
        <v>120</v>
      </c>
      <c r="B14">
        <v>6</v>
      </c>
      <c r="G14" t="s">
        <v>120</v>
      </c>
      <c r="H14">
        <v>5</v>
      </c>
    </row>
    <row r="15" spans="1:11" x14ac:dyDescent="0.25">
      <c r="A15" t="s">
        <v>121</v>
      </c>
      <c r="B15">
        <v>6</v>
      </c>
      <c r="G15" t="s">
        <v>121</v>
      </c>
      <c r="H15">
        <v>5</v>
      </c>
    </row>
    <row r="17" spans="1:1" x14ac:dyDescent="0.25">
      <c r="A17" t="s">
        <v>779</v>
      </c>
    </row>
    <row r="20" spans="1:1" x14ac:dyDescent="0.25">
      <c r="A20" s="5" t="s">
        <v>778</v>
      </c>
    </row>
    <row r="23" spans="1:1" x14ac:dyDescent="0.25">
      <c r="A23" s="5" t="s">
        <v>772</v>
      </c>
    </row>
    <row r="24" spans="1:1" x14ac:dyDescent="0.25">
      <c r="A24" s="5" t="s">
        <v>773</v>
      </c>
    </row>
    <row r="25" spans="1:1" x14ac:dyDescent="0.25">
      <c r="A25" t="s">
        <v>774</v>
      </c>
    </row>
    <row r="26" spans="1:1" x14ac:dyDescent="0.25">
      <c r="A26" t="s">
        <v>775</v>
      </c>
    </row>
    <row r="27" spans="1:1" x14ac:dyDescent="0.25">
      <c r="A27" t="s">
        <v>776</v>
      </c>
    </row>
    <row r="28" spans="1:1" x14ac:dyDescent="0.25">
      <c r="A28" t="s">
        <v>777</v>
      </c>
    </row>
  </sheetData>
  <hyperlinks>
    <hyperlink ref="A1" location="Etusivu!A1" display="Takaisin Etusivulle, josta siirry takaisin Piirisi välilehdelle" xr:uid="{571FD3F3-45E3-4D75-80D0-E529EB3243D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31</vt:i4>
      </vt:variant>
      <vt:variant>
        <vt:lpstr>Nimetyt alueet</vt:lpstr>
      </vt:variant>
      <vt:variant>
        <vt:i4>19</vt:i4>
      </vt:variant>
    </vt:vector>
  </HeadingPairs>
  <TitlesOfParts>
    <vt:vector size="50" baseType="lpstr">
      <vt:lpstr>Taul5</vt:lpstr>
      <vt:lpstr>maakunta_1_20230101</vt:lpstr>
      <vt:lpstr>Ark1</vt:lpstr>
      <vt:lpstr>Taul8</vt:lpstr>
      <vt:lpstr>Taul7</vt:lpstr>
      <vt:lpstr>Taul9</vt:lpstr>
      <vt:lpstr>Viitenrot</vt:lpstr>
      <vt:lpstr>Etusivu</vt:lpstr>
      <vt:lpstr>Pohja1</vt:lpstr>
      <vt:lpstr>Eha</vt:lpstr>
      <vt:lpstr>Eka</vt:lpstr>
      <vt:lpstr>Epo</vt:lpstr>
      <vt:lpstr>Kai</vt:lpstr>
      <vt:lpstr>Kpo</vt:lpstr>
      <vt:lpstr>Ksu</vt:lpstr>
      <vt:lpstr>Kym</vt:lpstr>
      <vt:lpstr>Lap</vt:lpstr>
      <vt:lpstr>Oru</vt:lpstr>
      <vt:lpstr>Pir</vt:lpstr>
      <vt:lpstr>Pka</vt:lpstr>
      <vt:lpstr>Ppo</vt:lpstr>
      <vt:lpstr>Psa</vt:lpstr>
      <vt:lpstr>Phä</vt:lpstr>
      <vt:lpstr>Sat</vt:lpstr>
      <vt:lpstr>Uus</vt:lpstr>
      <vt:lpstr>Vsu</vt:lpstr>
      <vt:lpstr>Muu</vt:lpstr>
      <vt:lpstr>Piirit</vt:lpstr>
      <vt:lpstr>Taul2</vt:lpstr>
      <vt:lpstr>Sarvot</vt:lpstr>
      <vt:lpstr>ikäsarjat</vt:lpstr>
      <vt:lpstr>Eha!Tulostusalue</vt:lpstr>
      <vt:lpstr>Eka!Tulostusalue</vt:lpstr>
      <vt:lpstr>Epo!Tulostusalue</vt:lpstr>
      <vt:lpstr>Kai!Tulostusalue</vt:lpstr>
      <vt:lpstr>Kpo!Tulostusalue</vt:lpstr>
      <vt:lpstr>Ksu!Tulostusalue</vt:lpstr>
      <vt:lpstr>Kym!Tulostusalue</vt:lpstr>
      <vt:lpstr>Lap!Tulostusalue</vt:lpstr>
      <vt:lpstr>Muu!Tulostusalue</vt:lpstr>
      <vt:lpstr>Oru!Tulostusalue</vt:lpstr>
      <vt:lpstr>Phä!Tulostusalue</vt:lpstr>
      <vt:lpstr>Pir!Tulostusalue</vt:lpstr>
      <vt:lpstr>Pka!Tulostusalue</vt:lpstr>
      <vt:lpstr>Pohja1!Tulostusalue</vt:lpstr>
      <vt:lpstr>Ppo!Tulostusalue</vt:lpstr>
      <vt:lpstr>Psa!Tulostusalue</vt:lpstr>
      <vt:lpstr>Sat!Tulostusalue</vt:lpstr>
      <vt:lpstr>Uus!Tulostusalue</vt:lpstr>
      <vt:lpstr>Vsu!Tulostusalue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Hevonkoski</dc:creator>
  <cp:lastModifiedBy>Ari Hevonkoski</cp:lastModifiedBy>
  <cp:lastPrinted>2023-10-22T18:39:54Z</cp:lastPrinted>
  <dcterms:created xsi:type="dcterms:W3CDTF">2020-06-18T00:12:26Z</dcterms:created>
  <dcterms:modified xsi:type="dcterms:W3CDTF">2024-02-21T05:45:02Z</dcterms:modified>
</cp:coreProperties>
</file>